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https://forschungbau-my.sharepoint.com/personal/kbf_forschungbau_onmicrosoft_com/Documents/LÄNDER/Bundesinnung/1910 BIM2KALK , BIM Properties/Ergebnisse BIM2KALK/Endbericht/"/>
    </mc:Choice>
  </mc:AlternateContent>
  <xr:revisionPtr revIDLastSave="26" documentId="8_{36EC4D37-4C6B-47B3-A188-B071193E852F}" xr6:coauthVersionLast="47" xr6:coauthVersionMax="47" xr10:uidLastSave="{73F3676A-C2E6-4075-A0EA-DC72B9DDE6FB}"/>
  <workbookProtection workbookAlgorithmName="SHA-512" workbookHashValue="0QnH7cQ7E9q2JkvNCeP5DJo1RnCTFwrCF+wgn24ktzlXsbrh9cOXJVQVQ0w72fYkNXVGbzQqavFvGh+AXaSenA==" workbookSaltValue="9c2f7jeG/qlsYGYj+L+bZA==" workbookSpinCount="100000" lockStructure="1"/>
  <bookViews>
    <workbookView xWindow="-120" yWindow="-120" windowWidth="29040" windowHeight="15840" xr2:uid="{00000000-000D-0000-FFFF-FFFF00000000}"/>
  </bookViews>
  <sheets>
    <sheet name="Übersicht Entities" sheetId="13" r:id="rId1"/>
    <sheet name="Enumerations" sheetId="7" r:id="rId2"/>
    <sheet name="BIM2Kalk Phase und Autor" sheetId="4" r:id="rId3"/>
  </sheets>
  <definedNames>
    <definedName name="Disziplin">'BIM2Kalk Phase und Autor'!$C$2:$C$42</definedName>
    <definedName name="_xlnm.Print_Area" localSheetId="0">'Übersicht Entities'!$A$4:$S$378</definedName>
    <definedName name="IfcWall.Entitiy">#REF!</definedName>
    <definedName name="Projektphase">'BIM2Kalk Phase und Autor'!$A$2:$A$34</definedName>
    <definedName name="Übersetzung_DE">Tabelle312[[#Headers],[Merkmal Übersetzung DE]]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4" i="13" l="1"/>
  <c r="D85" i="13"/>
  <c r="P261" i="13" l="1"/>
  <c r="P300" i="13" l="1"/>
  <c r="P267" i="13"/>
  <c r="P232" i="13"/>
  <c r="P145" i="13"/>
  <c r="P191" i="13"/>
  <c r="P190" i="13"/>
  <c r="P112" i="13"/>
  <c r="P107" i="13"/>
  <c r="D362" i="13" l="1"/>
  <c r="D318" i="13"/>
  <c r="D282" i="13"/>
  <c r="D248" i="13"/>
  <c r="D211" i="13"/>
  <c r="D161" i="13"/>
  <c r="P209" i="13"/>
  <c r="P208" i="13"/>
  <c r="P207" i="13"/>
  <c r="P206" i="13"/>
  <c r="P205" i="13"/>
  <c r="P204" i="13"/>
  <c r="D55" i="13"/>
  <c r="D3" i="13"/>
  <c r="P301" i="13"/>
  <c r="P298" i="13"/>
  <c r="P297" i="13"/>
  <c r="P296" i="13"/>
  <c r="P295" i="13"/>
  <c r="P268" i="13"/>
  <c r="P265" i="13"/>
  <c r="P264" i="13"/>
  <c r="P263" i="13"/>
  <c r="P262" i="13"/>
  <c r="P233" i="13"/>
  <c r="P230" i="13"/>
  <c r="P229" i="13"/>
  <c r="P228" i="13"/>
  <c r="P227" i="13"/>
  <c r="P146" i="13"/>
  <c r="P143" i="13"/>
  <c r="P142" i="13"/>
  <c r="P141" i="13"/>
  <c r="P140" i="13"/>
  <c r="P73" i="13"/>
  <c r="P72" i="13"/>
  <c r="P71" i="13"/>
  <c r="P70" i="13"/>
  <c r="P69" i="13"/>
  <c r="P68" i="13"/>
  <c r="P32" i="13"/>
  <c r="P31" i="13"/>
  <c r="P30" i="13"/>
  <c r="P29" i="13"/>
  <c r="P28" i="13"/>
  <c r="P75" i="13"/>
  <c r="P108" i="13"/>
  <c r="P102" i="13"/>
  <c r="P103" i="13"/>
  <c r="P104" i="13"/>
  <c r="P105" i="13"/>
  <c r="P53" i="13"/>
  <c r="P52" i="13"/>
  <c r="P51" i="13"/>
  <c r="P50" i="13"/>
  <c r="P49" i="13"/>
  <c r="P48" i="13"/>
  <c r="P36" i="13"/>
  <c r="P35" i="13"/>
  <c r="P360" i="13" l="1"/>
  <c r="P359" i="13"/>
  <c r="P358" i="13"/>
  <c r="P357" i="13"/>
  <c r="P356" i="13"/>
  <c r="P355" i="13"/>
  <c r="P354" i="13"/>
  <c r="P353" i="13"/>
  <c r="P352" i="13"/>
  <c r="P351" i="13"/>
  <c r="P350" i="13"/>
  <c r="P349" i="13"/>
  <c r="P348" i="13"/>
  <c r="P347" i="13"/>
  <c r="P316" i="13"/>
  <c r="P315" i="13"/>
  <c r="P314" i="13"/>
  <c r="P313" i="13"/>
  <c r="P312" i="13"/>
  <c r="P311" i="13"/>
  <c r="P310" i="13"/>
  <c r="P309" i="13"/>
  <c r="P280" i="13"/>
  <c r="P279" i="13"/>
  <c r="P278" i="13"/>
  <c r="P277" i="13"/>
  <c r="P276" i="13"/>
  <c r="P275" i="13"/>
  <c r="P274" i="13"/>
  <c r="P273" i="13"/>
  <c r="P246" i="13"/>
  <c r="P245" i="13"/>
  <c r="P244" i="13"/>
  <c r="P243" i="13"/>
  <c r="P242" i="13"/>
  <c r="P241" i="13"/>
  <c r="P240" i="13"/>
  <c r="P239" i="13"/>
  <c r="P203" i="13"/>
  <c r="P202" i="13"/>
  <c r="P201" i="13"/>
  <c r="P200" i="13"/>
  <c r="P199" i="13"/>
  <c r="P198" i="13"/>
  <c r="P197" i="13"/>
  <c r="P196" i="13"/>
  <c r="P159" i="13"/>
  <c r="P158" i="13"/>
  <c r="P157" i="13"/>
  <c r="P156" i="13"/>
  <c r="P155" i="13"/>
  <c r="P154" i="13"/>
  <c r="P153" i="13"/>
  <c r="P152" i="13"/>
  <c r="P122" i="13"/>
  <c r="P121" i="13"/>
  <c r="P120" i="13"/>
  <c r="P119" i="13"/>
  <c r="P118" i="13"/>
  <c r="P117" i="13"/>
  <c r="P116" i="13"/>
  <c r="P115" i="13"/>
  <c r="P83" i="13"/>
  <c r="P82" i="13"/>
  <c r="P81" i="13"/>
  <c r="P80" i="13"/>
  <c r="P79" i="13"/>
  <c r="P78" i="13"/>
  <c r="P77" i="13"/>
  <c r="P47" i="13"/>
  <c r="P46" i="13"/>
  <c r="P45" i="13"/>
  <c r="P44" i="13"/>
  <c r="P43" i="13"/>
  <c r="P42" i="13"/>
  <c r="P41" i="13"/>
  <c r="P40" i="13"/>
  <c r="P58" i="13"/>
  <c r="P59" i="13"/>
  <c r="P60" i="13"/>
  <c r="P61" i="13"/>
  <c r="P62" i="13"/>
  <c r="P63" i="13"/>
  <c r="P64" i="13"/>
  <c r="P65" i="13"/>
  <c r="P66" i="13"/>
  <c r="P67" i="13"/>
  <c r="P74" i="13"/>
  <c r="P76" i="13"/>
  <c r="P57" i="13"/>
  <c r="P39" i="13" l="1"/>
  <c r="P38" i="13"/>
  <c r="P284" i="13"/>
  <c r="P285" i="13"/>
  <c r="P286" i="13"/>
  <c r="P287" i="13"/>
  <c r="P288" i="13"/>
  <c r="P289" i="13"/>
  <c r="P290" i="13"/>
  <c r="P291" i="13"/>
  <c r="P292" i="13"/>
  <c r="P293" i="13"/>
  <c r="P294" i="13"/>
  <c r="P299" i="13"/>
  <c r="P302" i="13"/>
  <c r="P303" i="13"/>
  <c r="P304" i="13"/>
  <c r="P305" i="13"/>
  <c r="P306" i="13"/>
  <c r="P307" i="13"/>
  <c r="P308" i="13"/>
  <c r="P372" i="13" l="1"/>
  <c r="P373" i="13"/>
  <c r="P374" i="13"/>
  <c r="P375" i="13"/>
  <c r="P364" i="13"/>
  <c r="P365" i="13"/>
  <c r="P366" i="13"/>
  <c r="P367" i="13"/>
  <c r="P368" i="13"/>
  <c r="P369" i="13"/>
  <c r="P370" i="13"/>
  <c r="P371" i="13"/>
  <c r="P376" i="13"/>
  <c r="P377" i="13"/>
  <c r="P221" i="13"/>
  <c r="P133" i="13"/>
  <c r="P332" i="13"/>
  <c r="P335" i="13"/>
  <c r="P341" i="13"/>
  <c r="P344" i="13"/>
  <c r="P343" i="13"/>
  <c r="P269" i="13"/>
  <c r="P266" i="13"/>
  <c r="P234" i="13"/>
  <c r="P231" i="13"/>
  <c r="P194" i="13"/>
  <c r="P193" i="13"/>
  <c r="P189" i="13"/>
  <c r="P188" i="13"/>
  <c r="P187" i="13"/>
  <c r="P186" i="13"/>
  <c r="P185" i="13"/>
  <c r="P184" i="13"/>
  <c r="P183" i="13"/>
  <c r="P176" i="13"/>
  <c r="P147" i="13"/>
  <c r="P144" i="13"/>
  <c r="P109" i="13"/>
  <c r="P106" i="13"/>
  <c r="P34" i="13"/>
  <c r="P33" i="13"/>
  <c r="P346" i="13"/>
  <c r="P345" i="13"/>
  <c r="P340" i="13"/>
  <c r="P339" i="13"/>
  <c r="P338" i="13"/>
  <c r="P337" i="13"/>
  <c r="P334" i="13"/>
  <c r="P331" i="13"/>
  <c r="P328" i="13"/>
  <c r="P327" i="13"/>
  <c r="P326" i="13"/>
  <c r="P272" i="13"/>
  <c r="P271" i="13"/>
  <c r="P270" i="13"/>
  <c r="P260" i="13"/>
  <c r="P259" i="13"/>
  <c r="P258" i="13"/>
  <c r="P219" i="13"/>
  <c r="P218" i="13"/>
  <c r="P217" i="13"/>
  <c r="P216" i="13"/>
  <c r="P257" i="13"/>
  <c r="P256" i="13"/>
  <c r="P253" i="13"/>
  <c r="P252" i="13"/>
  <c r="P250" i="13"/>
  <c r="P251" i="13"/>
  <c r="P254" i="13"/>
  <c r="P255" i="13"/>
  <c r="P238" i="13"/>
  <c r="P237" i="13"/>
  <c r="P236" i="13"/>
  <c r="P226" i="13"/>
  <c r="P225" i="13"/>
  <c r="P213" i="13"/>
  <c r="P214" i="13"/>
  <c r="P215" i="13"/>
  <c r="P220" i="13"/>
  <c r="P222" i="13"/>
  <c r="P223" i="13"/>
  <c r="P224" i="13"/>
  <c r="P235" i="13"/>
  <c r="P195" i="13"/>
  <c r="P178" i="13"/>
  <c r="P175" i="13"/>
  <c r="P174" i="13"/>
  <c r="P171" i="13"/>
  <c r="P170" i="13"/>
  <c r="P169" i="13"/>
  <c r="P168" i="13"/>
  <c r="P167" i="13"/>
  <c r="P166" i="13"/>
  <c r="P165" i="13"/>
  <c r="P163" i="13"/>
  <c r="P164" i="13"/>
  <c r="P172" i="13"/>
  <c r="P173" i="13"/>
  <c r="P177" i="13"/>
  <c r="P179" i="13"/>
  <c r="P180" i="13"/>
  <c r="P181" i="13"/>
  <c r="P182" i="13"/>
  <c r="P192" i="13"/>
  <c r="P151" i="13"/>
  <c r="P149" i="13"/>
  <c r="P148" i="13"/>
  <c r="P139" i="13"/>
  <c r="P132" i="13"/>
  <c r="P131" i="13"/>
  <c r="P130" i="13"/>
  <c r="P129" i="13"/>
  <c r="P128" i="13"/>
  <c r="P126" i="13"/>
  <c r="P127" i="13"/>
  <c r="P134" i="13"/>
  <c r="P135" i="13"/>
  <c r="P136" i="13"/>
  <c r="P137" i="13"/>
  <c r="P138" i="13"/>
  <c r="P150" i="13"/>
  <c r="P114" i="13"/>
  <c r="P111" i="13"/>
  <c r="P110" i="13"/>
  <c r="P101" i="13"/>
  <c r="P97" i="13"/>
  <c r="P95" i="13"/>
  <c r="P94" i="13"/>
  <c r="P93" i="13"/>
  <c r="P92" i="13"/>
  <c r="P91" i="13"/>
  <c r="P90" i="13"/>
  <c r="P89" i="13"/>
  <c r="P87" i="13"/>
  <c r="P88" i="13"/>
  <c r="P96" i="13"/>
  <c r="P98" i="13"/>
  <c r="P99" i="13"/>
  <c r="P100" i="13"/>
  <c r="P113" i="13"/>
  <c r="P22" i="13"/>
  <c r="P20" i="13"/>
  <c r="P19" i="13"/>
  <c r="P16" i="13"/>
  <c r="P15" i="13"/>
  <c r="P14" i="13"/>
  <c r="P13" i="13"/>
  <c r="P12" i="13"/>
  <c r="P11" i="13"/>
  <c r="P10" i="13"/>
  <c r="P9" i="13"/>
  <c r="P8" i="13"/>
  <c r="P7" i="13"/>
  <c r="P342" i="13" l="1"/>
  <c r="P336" i="13"/>
  <c r="P333" i="13"/>
  <c r="P330" i="13"/>
  <c r="P329" i="13"/>
  <c r="P325" i="13"/>
  <c r="P37" i="13"/>
  <c r="P27" i="13"/>
  <c r="P26" i="13"/>
  <c r="P25" i="13"/>
  <c r="P24" i="13"/>
  <c r="P23" i="13"/>
  <c r="P21" i="13"/>
  <c r="P18" i="13"/>
  <c r="P17" i="13"/>
  <c r="R179" i="13" l="1"/>
  <c r="R302" i="13"/>
  <c r="R292" i="13"/>
  <c r="R293" i="13"/>
  <c r="R307" i="13"/>
  <c r="R291" i="13"/>
  <c r="R297" i="13"/>
  <c r="R109" i="13"/>
  <c r="R104" i="13"/>
  <c r="R100" i="13"/>
  <c r="R150" i="13"/>
  <c r="R137" i="13"/>
  <c r="R189" i="13"/>
  <c r="R182" i="13"/>
  <c r="R180" i="13"/>
  <c r="R235" i="13"/>
  <c r="R229" i="13"/>
  <c r="R224" i="13"/>
  <c r="R222" i="13"/>
  <c r="R136" i="13"/>
  <c r="R185" i="13"/>
  <c r="R181" i="13"/>
  <c r="R234" i="13"/>
  <c r="R223" i="13"/>
  <c r="R264" i="13"/>
  <c r="R336" i="13"/>
  <c r="R98" i="13"/>
  <c r="R147" i="13"/>
  <c r="R142" i="13"/>
  <c r="R138" i="13"/>
  <c r="R192" i="13"/>
  <c r="R269" i="13"/>
  <c r="R342" i="13"/>
  <c r="R113" i="13"/>
  <c r="R9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tc={B59CBD13-BE6C-4FC7-8524-BFC45ACA7AD8}</author>
  </authors>
  <commentList>
    <comment ref="C330" authorId="0" shapeId="0" xr:uid="{B59CBD13-BE6C-4FC7-8524-BFC45ACA7AD8}">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Erichtungsstatus/Umbaustatus als mögliche Alternativen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tc={7B18D16A-84FA-4F4E-AE56-EA4662A4BE9C}</author>
  </authors>
  <commentList>
    <comment ref="A9" authorId="0" shapeId="0" xr:uid="{7B18D16A-84FA-4F4E-AE56-EA4662A4BE9C}">
      <text>
        <t>[Kommentarthread]
Ihre Version von Excel gestattet Ihnen das Lesen dieses Kommentarthreads. Jegliche Bearbeitungen daran werden jedoch entfernt, wenn die Datei in einer neueren Version von Excel geöffnet wird. Weitere Informationen: https://go.microsoft.com/fwlink/?linkid=870924.
Kommentar:
    Doppelt vorhanden</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C1ED7C6-D5F3-4768-A3A5-D75FF4E831AF}" keepAlive="1" name="Abfrage - CSV to XLSX" description="Verbindung mit der Abfrage 'CSV to XLSX' in der Arbeitsmappe." type="5" refreshedVersion="6" background="1" saveData="1">
    <dbPr connection="Provider=Microsoft.Mashup.OleDb.1;Data Source=$Workbook$;Location=&quot;CSV to XLSX&quot;;Extended Properties=&quot;&quot;" command="SELECT * FROM [CSV to XLSX]"/>
  </connection>
</connections>
</file>

<file path=xl/sharedStrings.xml><?xml version="1.0" encoding="utf-8"?>
<sst xmlns="http://schemas.openxmlformats.org/spreadsheetml/2006/main" count="3586" uniqueCount="838">
  <si>
    <t>Wand</t>
  </si>
  <si>
    <t>IfcWall</t>
  </si>
  <si>
    <t>Name</t>
  </si>
  <si>
    <t>Länge</t>
  </si>
  <si>
    <t>Basis Modell</t>
  </si>
  <si>
    <t>AR - Architektur</t>
  </si>
  <si>
    <t>Dicke</t>
  </si>
  <si>
    <t>TP - Tragwerksplanung</t>
  </si>
  <si>
    <t>Breite</t>
  </si>
  <si>
    <t>Höhe</t>
  </si>
  <si>
    <t>Nettofläche</t>
  </si>
  <si>
    <t>Nettovolumen</t>
  </si>
  <si>
    <t>Vorentwurf - koordiniertes BIM-Modell (vorabgestimmt)</t>
  </si>
  <si>
    <t>Außenbauteil</t>
  </si>
  <si>
    <t>Ausführung</t>
  </si>
  <si>
    <t>Betonfestigkeitsklasse</t>
  </si>
  <si>
    <t>Expositionsklasse</t>
  </si>
  <si>
    <t xml:space="preserve">Bewehrungsgrad Volumen	</t>
  </si>
  <si>
    <t>Betonkurzbezeichnung</t>
  </si>
  <si>
    <t>Flachgründung</t>
  </si>
  <si>
    <t>IfcFooting</t>
  </si>
  <si>
    <t>Stütze</t>
  </si>
  <si>
    <t>IfcColumn</t>
  </si>
  <si>
    <t>Querschnittsfläche</t>
  </si>
  <si>
    <t>Träger</t>
  </si>
  <si>
    <t>IfcBeam</t>
  </si>
  <si>
    <t>Geschossdecke</t>
  </si>
  <si>
    <t>IfcSlab</t>
  </si>
  <si>
    <t>Umfang</t>
  </si>
  <si>
    <t>Dicke der Decke, der Wert wird nur angegeben, wenn er konstant ist.</t>
  </si>
  <si>
    <t>Tragendes Bauteil</t>
  </si>
  <si>
    <t>Treppe</t>
  </si>
  <si>
    <t>Länge Treppenlauf</t>
  </si>
  <si>
    <t>Laufbreite</t>
  </si>
  <si>
    <t>IfcPositiveLengthMeasure</t>
  </si>
  <si>
    <t>Anzahl der Steigungen</t>
  </si>
  <si>
    <t>Steigungsverhältnis</t>
  </si>
  <si>
    <t>Dach</t>
  </si>
  <si>
    <t>IfcRoof</t>
  </si>
  <si>
    <t>Bruttovolumen</t>
  </si>
  <si>
    <t>Entwurf - koordiniertes BIM-Modell (abgestimmt)</t>
  </si>
  <si>
    <t>Bruttofläche</t>
  </si>
  <si>
    <t>Feuerwiderstandsklasse</t>
  </si>
  <si>
    <t>PH - Bauphysik</t>
  </si>
  <si>
    <t>Schallschutzklasse</t>
  </si>
  <si>
    <t>BS - Brandschutz</t>
  </si>
  <si>
    <t>Brandverhalten</t>
  </si>
  <si>
    <t>Brandschutzklasse</t>
  </si>
  <si>
    <t xml:space="preserve">Tragendes Bauteil	</t>
  </si>
  <si>
    <t>IfcCovering</t>
  </si>
  <si>
    <t>Wärmedämmende Wandbekleidung</t>
  </si>
  <si>
    <t>TGA-GL - Lüftung- Klimatechnik</t>
  </si>
  <si>
    <t>Entflammbarkeitsklasse</t>
  </si>
  <si>
    <t>Trockenestrich</t>
  </si>
  <si>
    <t>Hohlraumboden</t>
  </si>
  <si>
    <t>Kommentar</t>
  </si>
  <si>
    <t>Status</t>
  </si>
  <si>
    <t>Enumeration</t>
  </si>
  <si>
    <t>Norm</t>
  </si>
  <si>
    <t>Beschreibung</t>
  </si>
  <si>
    <t>ÖNORM B 4710-1</t>
  </si>
  <si>
    <t>Halbfertigteil</t>
  </si>
  <si>
    <t>Vollfertigteil</t>
  </si>
  <si>
    <t>Ortbeton</t>
  </si>
  <si>
    <t>NOTDEFINED</t>
  </si>
  <si>
    <t>Undefiniert</t>
  </si>
  <si>
    <t>USERDEFINED</t>
  </si>
  <si>
    <t>Nutzerdefiniert</t>
  </si>
  <si>
    <t>C8/10</t>
  </si>
  <si>
    <t>C12/15</t>
  </si>
  <si>
    <t>C16/20</t>
  </si>
  <si>
    <t>C20/25</t>
  </si>
  <si>
    <t>C25/30</t>
  </si>
  <si>
    <t>C30/37</t>
  </si>
  <si>
    <t>C35/45</t>
  </si>
  <si>
    <t>C40/50</t>
  </si>
  <si>
    <t>C45/50</t>
  </si>
  <si>
    <t>C45/55</t>
  </si>
  <si>
    <t>C50/60</t>
  </si>
  <si>
    <t>C55/67</t>
  </si>
  <si>
    <t>C60/75</t>
  </si>
  <si>
    <t>C70/85</t>
  </si>
  <si>
    <t>C80/95</t>
  </si>
  <si>
    <t>C90/105</t>
  </si>
  <si>
    <t>C100/115</t>
  </si>
  <si>
    <t>X0</t>
  </si>
  <si>
    <t>XC1</t>
  </si>
  <si>
    <t>XC2</t>
  </si>
  <si>
    <t>XC3</t>
  </si>
  <si>
    <t>XC4</t>
  </si>
  <si>
    <t>XW1</t>
  </si>
  <si>
    <t>XW2</t>
  </si>
  <si>
    <t>XD1</t>
  </si>
  <si>
    <t>XD2</t>
  </si>
  <si>
    <t>XD3</t>
  </si>
  <si>
    <t>XF1</t>
  </si>
  <si>
    <t>XF2</t>
  </si>
  <si>
    <t>XF3</t>
  </si>
  <si>
    <t>XF4</t>
  </si>
  <si>
    <t>XA1</t>
  </si>
  <si>
    <t>XA2</t>
  </si>
  <si>
    <t>XA3</t>
  </si>
  <si>
    <t>XM1</t>
  </si>
  <si>
    <t>XM2</t>
  </si>
  <si>
    <t>XM3</t>
  </si>
  <si>
    <t>XA1L</t>
  </si>
  <si>
    <t>XA2L</t>
  </si>
  <si>
    <t>XA3L</t>
  </si>
  <si>
    <t>XA1T</t>
  </si>
  <si>
    <t>XA2T</t>
  </si>
  <si>
    <t>XA3T</t>
  </si>
  <si>
    <t>Bewehrungsgrad</t>
  </si>
  <si>
    <t>B1</t>
  </si>
  <si>
    <t>B2</t>
  </si>
  <si>
    <t>B3</t>
  </si>
  <si>
    <t>B4</t>
  </si>
  <si>
    <t>B5</t>
  </si>
  <si>
    <t>B6</t>
  </si>
  <si>
    <t>B7</t>
  </si>
  <si>
    <t>B8</t>
  </si>
  <si>
    <t>B9</t>
  </si>
  <si>
    <t>B10</t>
  </si>
  <si>
    <t>B11</t>
  </si>
  <si>
    <t>B12</t>
  </si>
  <si>
    <t>HL-SW</t>
  </si>
  <si>
    <t>B6/C3A-frei</t>
  </si>
  <si>
    <t>(3) Ist die Auswahl der Zemente gemäß Tabelle 24 nicht freigestellt, muss der Zement (zB C3A-frei) vom Planer zusätzlich angegeben werden. ANMERKUNG Bei Ergänzung der Kurzbezeichnung um C3A-frei wird zusätzlich zur Beständigkeit gegenüber lösenden Angriff die Beständigkeit gegenüber treibenden Angriff abgedeckt</t>
  </si>
  <si>
    <t>ÖNORM EN 13501-2  - Klassifizierung von Bauprodukten und Bauarten zu ihrem Brandverhalten</t>
  </si>
  <si>
    <t>Bezeichnung "Brandschutzklasse" genügt vorerst. Einheitliche Bezeichnung klären. ASI Tür: Brand- und Rauchschutzanforderungen</t>
  </si>
  <si>
    <t>Projektphasen</t>
  </si>
  <si>
    <t>Disziplinen</t>
  </si>
  <si>
    <t>Nicht definiert</t>
  </si>
  <si>
    <t>AG - Auftraggeber Bauherr</t>
  </si>
  <si>
    <t>Projektiniiative</t>
  </si>
  <si>
    <t>Grundlagen</t>
  </si>
  <si>
    <t>AA - Außenanlagen</t>
  </si>
  <si>
    <t>Marktstudie</t>
  </si>
  <si>
    <t>AE - Einrichtung – Innenausstattung/Möblierung</t>
  </si>
  <si>
    <t>Wirtschaftlichkeitsberechnung</t>
  </si>
  <si>
    <t>Projektinitiierung</t>
  </si>
  <si>
    <t>Projektbeginn</t>
  </si>
  <si>
    <t>AF - Ausführende</t>
  </si>
  <si>
    <t>Machbarkeitsstudie</t>
  </si>
  <si>
    <t>SK - Küchenplanung Wäscherein (Sonderplanungen)</t>
  </si>
  <si>
    <t>Projektbeschreibung</t>
  </si>
  <si>
    <t>SM - Maschinenanlagen /Sonderplanungen</t>
  </si>
  <si>
    <t>Planung</t>
  </si>
  <si>
    <t>GE - Elektrotechnik</t>
  </si>
  <si>
    <t>TGA-GF - Fördertechnik</t>
  </si>
  <si>
    <t>GH - Heizungstechnik</t>
  </si>
  <si>
    <t>TGA-GK - Kältetechnik</t>
  </si>
  <si>
    <t>Genehmigungsplanung (Einreichplanung)</t>
  </si>
  <si>
    <t>TGA-GN - Nachrichtentechnik &amp; EDV</t>
  </si>
  <si>
    <t>TGA-GR - Regeltechnik (MSR)</t>
  </si>
  <si>
    <t>Vergabe</t>
  </si>
  <si>
    <t>GS - Sanitär</t>
  </si>
  <si>
    <t>Beschaffung</t>
  </si>
  <si>
    <t>BM - Bodenmechanik Geotechnik</t>
  </si>
  <si>
    <t>ML - Medizin- und Labortechnik</t>
  </si>
  <si>
    <t>Werksplanung und koordinierte Ausführungsplanung</t>
  </si>
  <si>
    <t>VB - Verkehrstechnik - Bahn</t>
  </si>
  <si>
    <t>Bauvorbereitung</t>
  </si>
  <si>
    <t>VS - Verkehrstechnik - Straße</t>
  </si>
  <si>
    <t>Baudurchführung</t>
  </si>
  <si>
    <t>VM - Vermessung</t>
  </si>
  <si>
    <t>Bauübergabe</t>
  </si>
  <si>
    <t xml:space="preserve">VM - Vermessung Leitungstechnik </t>
  </si>
  <si>
    <t>Behördliche Genehmigung</t>
  </si>
  <si>
    <t>FM - Facilities Manager</t>
  </si>
  <si>
    <t>Nutzung Computer Aided Facility Management (CAFM)</t>
  </si>
  <si>
    <t>BA - Örtliche Bauaufsichten</t>
  </si>
  <si>
    <t>Betrieb</t>
  </si>
  <si>
    <t>BK - BIM Koordinator</t>
  </si>
  <si>
    <t>Wartung</t>
  </si>
  <si>
    <t>BT - Betreiber</t>
  </si>
  <si>
    <t>Endverwendung</t>
  </si>
  <si>
    <t>FG - Freigabe</t>
  </si>
  <si>
    <t>Umgestaltung</t>
  </si>
  <si>
    <t>Facilities Manager</t>
  </si>
  <si>
    <t>Demontage</t>
  </si>
  <si>
    <t>HT - Technischer Gebäudeausrüster</t>
  </si>
  <si>
    <t>PB - Projektbeteiligte</t>
  </si>
  <si>
    <t>PM - Projektmanagement</t>
  </si>
  <si>
    <t>PS - Projektsteuerung</t>
  </si>
  <si>
    <t>PT - Planerteam</t>
  </si>
  <si>
    <t>WJ - Wettbewerbsjury</t>
  </si>
  <si>
    <t>WT - Wettebwerbsteilnehmer</t>
  </si>
  <si>
    <t>Hinweis (2021-07-29): Phasen und Disziplinen im Merkmalserver sind inkonsistent und fehlerhaft und müssen überarbeitet werden. Da die wesentlichen Phasen vorhanden sind, wird mit dem jetzigen Stand im Merkmalserver gearbeitet</t>
  </si>
  <si>
    <t>Bauteiltyp</t>
  </si>
  <si>
    <t>Neigungswinkel</t>
  </si>
  <si>
    <t>Oberseite geneigt</t>
  </si>
  <si>
    <t>Unterseite geneigt</t>
  </si>
  <si>
    <t>Materialkategorie</t>
  </si>
  <si>
    <t>Parameter Code MMS</t>
  </si>
  <si>
    <t>x</t>
  </si>
  <si>
    <t>Raumhohe Wand</t>
  </si>
  <si>
    <t>Abhanghöhe</t>
  </si>
  <si>
    <t>Rastermaß</t>
  </si>
  <si>
    <t>IfcCovering.FLOORING</t>
  </si>
  <si>
    <t>fbim_optionalNameAttribute</t>
  </si>
  <si>
    <t>fbim_lengthOfWall</t>
  </si>
  <si>
    <t>fbim_thicknessOfWall</t>
  </si>
  <si>
    <t>fbim_wallConstantHeight</t>
  </si>
  <si>
    <t>fbim_netSideAreaViewedWall</t>
  </si>
  <si>
    <t>fbim_totalNetVolume</t>
  </si>
  <si>
    <t>fbim_grossvolume</t>
  </si>
  <si>
    <t>fbim_isexternal</t>
  </si>
  <si>
    <t>fbim_reinforcementRatioVolume</t>
  </si>
  <si>
    <t>fbim_shortSpecConcreteOnB1992_1</t>
  </si>
  <si>
    <t>fbim_lengthOfFooting</t>
  </si>
  <si>
    <t>fbim_foundationThickness</t>
  </si>
  <si>
    <t>fbim_netVolumeFooting</t>
  </si>
  <si>
    <t>fbim_grossVolumeFoundation</t>
  </si>
  <si>
    <t>fbim_lengthOfColumn</t>
  </si>
  <si>
    <t>fbim_columnWidth</t>
  </si>
  <si>
    <t>fbim_netVolumeColumn</t>
  </si>
  <si>
    <t>fbim_grossVolumeColumn</t>
  </si>
  <si>
    <t>fbim_columnSlopeAngle</t>
  </si>
  <si>
    <t>fbim_lengthOfBeam</t>
  </si>
  <si>
    <t>fbim_beamWidth</t>
  </si>
  <si>
    <t>fbim_heightOfTheBeam</t>
  </si>
  <si>
    <t>fbim_crossSectionAreaBeam</t>
  </si>
  <si>
    <t>fbim_netVolumeBeam</t>
  </si>
  <si>
    <t>fbim_grossVolumeBeam</t>
  </si>
  <si>
    <t>fbim_perimeterSlab</t>
  </si>
  <si>
    <t>fbim_slabThickness</t>
  </si>
  <si>
    <t>fbim_lengthOfStair</t>
  </si>
  <si>
    <t>AZST</t>
  </si>
  <si>
    <t>fbim_slopeAngle</t>
  </si>
  <si>
    <t>Verhältnis Baustahlmatte/Gesamtbewehrung</t>
  </si>
  <si>
    <t>fbim_loadBearingElement</t>
  </si>
  <si>
    <t>fbim_roofStructureThickness</t>
  </si>
  <si>
    <t>fbim_netAreaRoof</t>
  </si>
  <si>
    <t>fbim_grossAreaRoof</t>
  </si>
  <si>
    <t>fbim_volumeOfTheRoof</t>
  </si>
  <si>
    <t>Wärmeleitfähigkeit</t>
  </si>
  <si>
    <t>Typ Trockenbau</t>
  </si>
  <si>
    <t>IfcStairFlight</t>
  </si>
  <si>
    <t>generisches Bauprodukt</t>
  </si>
  <si>
    <t>Phasen</t>
  </si>
  <si>
    <t>Merkmal Übersetzung DE</t>
  </si>
  <si>
    <t>Merkmal-Set</t>
  </si>
  <si>
    <t>Merkmal</t>
  </si>
  <si>
    <t>Einheitentyp</t>
  </si>
  <si>
    <t>Einheit</t>
  </si>
  <si>
    <t>IfcWall.STANDARD</t>
  </si>
  <si>
    <t>Stahlbetonwände</t>
  </si>
  <si>
    <t>IfcWall.ELEMENTED</t>
  </si>
  <si>
    <t>Trockenbauwände</t>
  </si>
  <si>
    <t>Length</t>
  </si>
  <si>
    <t>geom. Größe</t>
  </si>
  <si>
    <t>positive Zahl [m]</t>
  </si>
  <si>
    <t>Width</t>
  </si>
  <si>
    <t>Height</t>
  </si>
  <si>
    <t>NetSideArea</t>
  </si>
  <si>
    <t>GrossSideArea</t>
  </si>
  <si>
    <t>NetVolume</t>
  </si>
  <si>
    <t>GrossVolume</t>
  </si>
  <si>
    <t>Pset_WallCommon</t>
  </si>
  <si>
    <t>Reference</t>
  </si>
  <si>
    <t>Text</t>
  </si>
  <si>
    <t>Text (Optionen-Set)</t>
  </si>
  <si>
    <t>AcousticRating</t>
  </si>
  <si>
    <t>FireRating</t>
  </si>
  <si>
    <t>Brennbares Material</t>
  </si>
  <si>
    <t>Combustible</t>
  </si>
  <si>
    <t>ThermalTransmittance</t>
  </si>
  <si>
    <t>IsExternal</t>
  </si>
  <si>
    <t>LoadBearing</t>
  </si>
  <si>
    <t>ExtendToStructure</t>
  </si>
  <si>
    <t>Brandabschnittsdefinierendes Bauteil</t>
  </si>
  <si>
    <t>Compartmentation</t>
  </si>
  <si>
    <t>Pset_ConcreteElementGeneral</t>
  </si>
  <si>
    <t>StrengthClass</t>
  </si>
  <si>
    <t>ExposureClass</t>
  </si>
  <si>
    <t>ReinforcementVolumeRatio</t>
  </si>
  <si>
    <t>MeshToTotalRatio</t>
  </si>
  <si>
    <t>ShortDescription</t>
  </si>
  <si>
    <t>ConstructionMethod</t>
  </si>
  <si>
    <t>AsiP_MaterialSpecific</t>
  </si>
  <si>
    <t>MaterialCategory</t>
  </si>
  <si>
    <t>ConstructionProduct</t>
  </si>
  <si>
    <t>AsiP_WallSpecific</t>
  </si>
  <si>
    <t>CrossSectionArea</t>
  </si>
  <si>
    <t>OuterSurfaceArea</t>
  </si>
  <si>
    <t>GrossSurfaceArea</t>
  </si>
  <si>
    <t>positive Zahl [m³]</t>
  </si>
  <si>
    <t>positive Zahl [m²]</t>
  </si>
  <si>
    <t>Pset_FootingCommon</t>
  </si>
  <si>
    <t>AsiP_FootingSpecific</t>
  </si>
  <si>
    <t>NetSurfaceArea</t>
  </si>
  <si>
    <t>Mantelfläche</t>
  </si>
  <si>
    <t>Gesamtoberfläche</t>
  </si>
  <si>
    <t>Physikalische Länge der Stütze ohne Berücksichtigung von Abschrägungen, Ausklinkungen, und ähnliches</t>
  </si>
  <si>
    <t>Querschnittsfläche der Stütze.</t>
  </si>
  <si>
    <t>Mantelfläche der Stütze, die Querschnittsfläche am Anfang und Ende der Stütze wird nicht berücksichtigt.</t>
  </si>
  <si>
    <t>Gesamte Oberfläche als Summe von Mantelfläche + (2 x Querschnittsfläche). Es soll nur dann angegeben werden, wenn die Mantelfläche und die Querschnittsfläche nicht separat bestimmt werden können).</t>
  </si>
  <si>
    <t>Nettooberfläche der Stütze, alle Öffnungen und Aussparungen werden von der Mantelfläche abgezogen.</t>
  </si>
  <si>
    <t>Volumen der Stütze. Alle Öffnungen und Aussparungen werden übermessen.</t>
  </si>
  <si>
    <t>Volumen der Stütze. Alle Öffnungen und Aussparungen werden abgezogen.</t>
  </si>
  <si>
    <t>Nettooberfläche</t>
  </si>
  <si>
    <t>Pset_ColumnCommon</t>
  </si>
  <si>
    <t>Slope</t>
  </si>
  <si>
    <t>Bezeichnung zur Zusammenfassung gleichartiger Bauteile zu einem Bauteiltyp (auch Konstruktionstyp genannt). Alternativ zum Namen des "Typobjekts", insbesondere wenn die Software keine Typen unterstützt.</t>
  </si>
  <si>
    <t>Status bzw. Phase des Bauteils insbesondere beim Bauen im Bestand. "Neu" (new) neues Bauteil als Ergänzung, "Bestand" (existing) bestehendes Bauteil, dass erhalten bleibt, "Abbruch" (demolish) Bauteil, das abgebrochen wird, "Temporär" (temporary) Bauteil und andere Bauelemente, die vorübergehend eingebaut werden (wie Abstützungen, etc.)</t>
  </si>
  <si>
    <t>Neigungswinkel der Stütze relative zur Horizontalen (0 Grad). Dieser Parameter wird zusätzlich zur geometrischen Repräsentation bereitgestellt. Im Fall der Inkonsistenz zwischen dem Parameter und der Geometrie hat die geometrische Repräsention Priorität. Dieser Parameter ist für CAD Software write-only.</t>
  </si>
  <si>
    <t>Angabe, ob dieses Bauteil ein Aussenbauteil ist (JA) oder ein Innenbauteil (NEIN). Als Aussenbauteil grenzt es an den Aussenraum (oder Erdreich, oder Wasser).</t>
  </si>
  <si>
    <t>Angabe, ob dieses Bauteil tragend ist (JA) oder nichttragend (NEIN)</t>
  </si>
  <si>
    <t>Feuerwiderstandasklasse gemäß der nationalen oder regionalen Brandschutzverordnung.</t>
  </si>
  <si>
    <t>Klassifikation der Betonfestigkeit gemäß der aktuellen, im Projekt angewandten, Norm.</t>
  </si>
  <si>
    <t>Klassifikation der Widerstandsfähigkeit gegenüber chemischen und physikalischen Einwirkungen gemäß der aktuellen, im Projekt angewandten, Norm.</t>
  </si>
  <si>
    <t>Das geforderte Verhältnis der effektiven Masse der Bewehrung im Verhältnis zur effektiven Masse des Betons für dieses Element.</t>
  </si>
  <si>
    <t>positive Zahl [kg/m³]</t>
  </si>
  <si>
    <t>AsiP_ColumnSpecific</t>
  </si>
  <si>
    <t>Physikalische Länge des Balkens ohne Berücksichtigung von Abschrägungen, Ausklinkungen, und ähnliches.</t>
  </si>
  <si>
    <t>Querschnittsfläche des Balkens.</t>
  </si>
  <si>
    <t>Mantelfläche des Balkens, die Querschnittsfläche am Anfang und Ende des Balkens wird nicht berücksichtigt.</t>
  </si>
  <si>
    <t>Nettooberfläche des Balkens, alle Öffnungen und Aussparungen werden von der Mantelfläche abgezogen.</t>
  </si>
  <si>
    <t>Volumen des Balkens. Alle Öffnungen und Aussparungen werden übermessen.</t>
  </si>
  <si>
    <t>Volumen des Balkens. Alle Öffnungen und Aussparungen werden abgezogen.</t>
  </si>
  <si>
    <t>Pset_BeamCommon</t>
  </si>
  <si>
    <t>Classification of the reinforcement strength in accordance with the concrete design code which is applied in the project. The reinforcing strength class often combines strength and ductility.</t>
  </si>
  <si>
    <t>Bewehrungsfestigkeitsklasse</t>
  </si>
  <si>
    <t>AsiP_BeamSpecific</t>
  </si>
  <si>
    <t>Depth</t>
  </si>
  <si>
    <t>Perimeter</t>
  </si>
  <si>
    <t>GrossArea</t>
  </si>
  <si>
    <t>NetArea</t>
  </si>
  <si>
    <t>Länge der Decke (einer der beiden Abmasse in der parallelen Draufsicht auf die Decke). Wird nur bei rechteckigen Decken angegeben.</t>
  </si>
  <si>
    <t>Breite der Decke (einer der beiden Abmasse in der parallelen Draufsicht auf die Decke). Wird nur bei rechteckigen Decken angegeben.</t>
  </si>
  <si>
    <t>Umfang der Decke, der Wert wird nur angegeben, wenn die Decke eine kostante Dicke hat.</t>
  </si>
  <si>
    <t>Fläche der Decke (Ansichtsfläche, nicht projizierte oder Mantelfläche). Alle Öffnungen werden übermessen. Der Wert wird nur angegeben, wenn die Decke eine kostante Dicke hat.</t>
  </si>
  <si>
    <t>Fläche der Decke (Ansichtsfläche, nicht projizierte oder Mantelfläche). Alle Öffnungen werden abgezogen. Der Wert wird nur angegeben, wenn die Decke eine kostante Dicke hat.</t>
  </si>
  <si>
    <t>Bruttovolumen der Decke. Alle Öffnungen werden übermessen.</t>
  </si>
  <si>
    <t>Nettovolumen der Decke. Alle Öffnungen werden abgezogen.</t>
  </si>
  <si>
    <t>Pset_SlabCommon</t>
  </si>
  <si>
    <t>PitchAngle</t>
  </si>
  <si>
    <t>SurfaceSpreadOfFlame</t>
  </si>
  <si>
    <t>Schallschutzklasse gemäß der nationalen oder regionalen Schallschutzverordnung.</t>
  </si>
  <si>
    <t>Dachflächenneigung</t>
  </si>
  <si>
    <t>Neigungswinkel der Decke gegenüber der Horizontalen wenn es sich um eine Dachfläche handelt. Angabe 0 Grad definiert eine horizontale Fläche. Dieser Parameter wird zusätzlich zur geometrischen Repräsentation bereitgestellt. Im Fall der Inkonsistenz zwischen dem Parameter und der Geometrie hat die geometrische Repräsention Priorität. Dieser Parameter ist für CAD Software write-only.</t>
  </si>
  <si>
    <t>Angabe ob das Bauteil brennbares Material enthält (WAHR) oder nicht (FALSCH).</t>
  </si>
  <si>
    <t>Beschreibung des Brandverhaltens des Bauteils gemäß der nationalen oder regionalen Brandschutzverordnung.</t>
  </si>
  <si>
    <t>Angabe, ob dieses Bauteil einen Brandabschnitt begrenzt (WAHR), oder nicht (FALSCH).</t>
  </si>
  <si>
    <t>AsiP_SlabSpecific</t>
  </si>
  <si>
    <t>TopInclined</t>
  </si>
  <si>
    <t>BottomInclined</t>
  </si>
  <si>
    <t>IfcStair</t>
  </si>
  <si>
    <t>Gesamtlänge des Treppenlaufs gemessen entlang der Lauflinie des Treppenlaufs.</t>
  </si>
  <si>
    <t>Gesamtes Bruttovolumen des Treppenlaufs. Alle Öffnungen werden übermessen.</t>
  </si>
  <si>
    <t>Gesamtes Nettovolumen des Treppenlaufs. Alle Öffnungen werden abgezogen.</t>
  </si>
  <si>
    <t>Pset_StairCommon</t>
  </si>
  <si>
    <t>NumberOfRiser</t>
  </si>
  <si>
    <t>NumberOfTreads</t>
  </si>
  <si>
    <t>Anzahl der Auftritte</t>
  </si>
  <si>
    <t>TreadLength</t>
  </si>
  <si>
    <t>Auftritt</t>
  </si>
  <si>
    <t>RiserHeight</t>
  </si>
  <si>
    <t>Steigung</t>
  </si>
  <si>
    <t>WaistThickness</t>
  </si>
  <si>
    <t>erforderliche Durchgangshöhe</t>
  </si>
  <si>
    <t>IfcCountMeasure</t>
  </si>
  <si>
    <t>FireExit</t>
  </si>
  <si>
    <t>Fluchttreppe</t>
  </si>
  <si>
    <t>AsiP_StairSpecific</t>
  </si>
  <si>
    <t>SlopeRatio</t>
  </si>
  <si>
    <t>projizierte Fläche</t>
  </si>
  <si>
    <t>ProjectedArea</t>
  </si>
  <si>
    <t>Gesamte Bruttofläche der Dachhaut (Ansichtsfläche senkrecht zur Dachneigung, oder Mantelfläche der Dachhaut bei gekrümmten, gewölbten Flächen, nicht jedoch die projizierte Fläche). Alle Öffnungen, wie z.B. Dachflächenfenster, werden übermessen.</t>
  </si>
  <si>
    <t>Gesamte Nettofläche der Dachhaut (Ansichtsfläche senkrecht zur Dachneigung, oder Mantelfläche der Dachhaut bei gekrümmten, gewölbten Flächen, nicht jedoch die projizierte Fläche). Alle Öffnungen, wie z.B. Dachflächenfenster, werden abgezogen.</t>
  </si>
  <si>
    <t>Gesamte Bruttofläche der Dachhaut als auf den Grundriss projizierte Fläche. Alle Öffnungen, wie z.B. Dachflächenfenster, werden übermessen.</t>
  </si>
  <si>
    <t>Pset_RoofCommon</t>
  </si>
  <si>
    <t>ReinforcementStrengthClass</t>
  </si>
  <si>
    <t>AsiQ_ColumnSpecificQuantities</t>
  </si>
  <si>
    <t>AsiQ_BeamSpecificQuantities</t>
  </si>
  <si>
    <t>AsiQ_RoofSpecificQuantities</t>
  </si>
  <si>
    <t>Wärmedurchgangskoeffizient (U-Wert) der Materialschichten. Hier der Gesamtwärmedurchgangskoeffizient der Bekleidung (für alle Schichten).</t>
  </si>
  <si>
    <t>Text (Beispiele)</t>
  </si>
  <si>
    <t>Wärmedurchgangskoeffizient</t>
  </si>
  <si>
    <t>positive Zahl [W/m²K]</t>
  </si>
  <si>
    <t>Wahrheitswert</t>
  </si>
  <si>
    <t>True/False</t>
  </si>
  <si>
    <t>Verhältnis</t>
  </si>
  <si>
    <t>positive Zahl [%]</t>
  </si>
  <si>
    <t>Angabe der Betonkurzbezeichnung gem. Optionenset</t>
  </si>
  <si>
    <t>Länge der Wand entlang der Mittellinie der gesamten Wand.</t>
  </si>
  <si>
    <t>Dicke der Wand. Der Wert wird nur angegeben, wenn die Dicke konstant ist.</t>
  </si>
  <si>
    <t>Höhe der Wand. Der Wert wird nur angegeben, wenn die Höhe konstant ist.</t>
  </si>
  <si>
    <t>Ansichtsfläche der Wand, gemessen als Schnittfläche an der Mittelinie der Wand. Alle Öffnungen dieser Fläche werden abgezogen.</t>
  </si>
  <si>
    <t>Ansichtsfläche der Wand, gemessen als Schnittfläche an der Mittelinie der Wand. Alle Öffnungen dieser Fläche werden übermessen.</t>
  </si>
  <si>
    <t>Bruttovolumen der Wand. Alle Öffnungen werden übermessen.</t>
  </si>
  <si>
    <t>Winkel</t>
  </si>
  <si>
    <t>positive Zahl [°]</t>
  </si>
  <si>
    <t>Material Unterkonstruktion</t>
  </si>
  <si>
    <t>Spacing</t>
  </si>
  <si>
    <t>Gesamte Länge des Fundaments, bei Streifenfundamenten entlang der Mittellinie. Sonst eine der beiden horizontalen Abmessungen. Der Wert wird nur angegeben, wenn die Länge konstant ist.</t>
  </si>
  <si>
    <t>Höhe des Fundaments. Der Wert wird nur angegeben, wenn die Höhe konstant ist.</t>
  </si>
  <si>
    <t>positive Zahl []</t>
  </si>
  <si>
    <t>positive Zahl [0-1]</t>
  </si>
  <si>
    <t>Das Verhältnis von Baustahlmatten in Bezug zur Gesamtbewehrung. Werte zwischen "0" und "1"(0=keine Stahlmatten, 1=nur Stahlmatten)</t>
  </si>
  <si>
    <t>AsiP_ConcreteElementSpecific</t>
  </si>
  <si>
    <t>Ausführungsplanung Brandverhalten - Klassifizierung des Brandverhaltens des in Verkehr gebrachten Produktes nach EN 13501-1 und den in EN 15715 angegebenen Regeln für Einbau und Befestigung</t>
  </si>
  <si>
    <t>Wärmedurchgangskoeffizient (U-Wert) der Materialschichten. Hier der Gesamtwärmedurchgangskoeffizient der Bekleidung (für alle Schichten).; gibt die Energiemenge an, die pro Sekunde durch eine Fläche von 1 m² fließt, wenn sich die beidseitig anliegenden Lufttemperaturen stationär um 1 K unterscheiden; Kehrwert des Wärmedurchgangswiderstands.</t>
  </si>
  <si>
    <t>Neigung Oberseite - gibt an, in welchem Winkel die Oberseite zur Horizontalen geneigt ist</t>
  </si>
  <si>
    <t>Neigung Unterseite - gibt an, in welchem Winkel die Unterseite zur Horizontalen geneigt ist</t>
  </si>
  <si>
    <t>Physikalische Breite der Stütze ohne Berücksichtigung von Abschrägungen, Ausklinkungen, und ähnliches</t>
  </si>
  <si>
    <t>Physikalische Höhe der Stütze ohne Berücksichtigung von Abschrägungen, Ausklinkungen, und ähnliches</t>
  </si>
  <si>
    <t>Physikalische Breite des Balkens ohne Berücksichtigung von Abschrägungen, Ausklinkungen, und ähnliches.</t>
  </si>
  <si>
    <t>Physikalische Höhe des Balkens ohne Berücksichtigung von Abschrägungen, Ausklinkungen, und ähnliches.</t>
  </si>
  <si>
    <t>Umfang des Daches, der Wert wird nur angegeben, wenn das Dach eine kostante Dicke hat.</t>
  </si>
  <si>
    <t>Anzahl der Auftritte/Trittstufen</t>
  </si>
  <si>
    <t>minimale Dicke der Treppenplatte</t>
  </si>
  <si>
    <t>U-Wert</t>
  </si>
  <si>
    <t>Bruttogrundfläche</t>
  </si>
  <si>
    <t>GrossFootprintArea</t>
  </si>
  <si>
    <t>Grundfläche oder Konstruktionsfläche der Wand. Öffnungen, wie von Türen, werden übermessen.</t>
  </si>
  <si>
    <t>Kostenermittlungsgrundlagen/Ausführungplanung</t>
  </si>
  <si>
    <t>Spalte1</t>
  </si>
  <si>
    <t>Spalte2</t>
  </si>
  <si>
    <t>Beschreibungen</t>
  </si>
  <si>
    <t>Erdberührendes Element</t>
  </si>
  <si>
    <t>SoilContact</t>
  </si>
  <si>
    <t>Angabe ob das Bauteil brennbares Material enthält (JA) oder nicht (NEIN).</t>
  </si>
  <si>
    <t>Angabe , ob diese Wand raumhoch ist (JA), oder nicht (NEIN).</t>
  </si>
  <si>
    <t>Angabe, ob dieses Bauteil einen Brandabschnitt begrenzt (JA), oder nicht (NEIN).</t>
  </si>
  <si>
    <t>Angabe, ob dieses Bauteil erdberührend ist (JA), oder nicht (NEIN).</t>
  </si>
  <si>
    <t>Angabe, ob dieses Betonbauteil als Ortbeton ("In-Situ"), Halb-Fertigteil ("Semi-Precast") oder als Fertigteil ("Precast") ausgeführt werden soll.</t>
  </si>
  <si>
    <t>gem. ÖNORM A 6241-1 Tablle E.10</t>
  </si>
  <si>
    <t>gem. ÖNORM A 2063-2 ASI-Bauproduktliste</t>
  </si>
  <si>
    <t>Das Verhältnis von Baustahlmatten in Bezug zur Gesamtbewehrung. Werte zwischen "0" (keine Stahlmatten) und "1" (ausschließlich Stahlmatten)</t>
  </si>
  <si>
    <t>Baustahlfestigkeit</t>
  </si>
  <si>
    <t xml:space="preserve">Waagerechter Abstand von der Vorderkante einer Stufe bis zur Projektion der Vorderkante der folgenden Stufe in der Lauflinie. 
</t>
  </si>
  <si>
    <t xml:space="preserve">Vertikaler Abstand von der Oberkante einer Stufe bis zur Projektion der Oberkante der folgenden Stufe in der Lauflinie.
</t>
  </si>
  <si>
    <t>Minimale Dicke der Treppenplatte, gemessen wird der Normalabstand von der geneigten Unterkante bis zur inneren Ecke von Tritt- und Setzstufe.</t>
  </si>
  <si>
    <t xml:space="preserve">Erforderliche Durchgangshöhe gem. OIB
</t>
  </si>
  <si>
    <t>Spalte3</t>
  </si>
  <si>
    <t>AsiP_StairFlightSpecific</t>
  </si>
  <si>
    <t>Pset_StairFlightCommon</t>
  </si>
  <si>
    <t>AsiP_RoofSpecific</t>
  </si>
  <si>
    <t>Nettogrundfläche</t>
  </si>
  <si>
    <t>NetFootprintArea</t>
  </si>
  <si>
    <t>Grundfläche oder Konstruktionsfläche der Wand. Öffnungen, wie von Türen, werden abgezogen.</t>
  </si>
  <si>
    <t>freebim-guid</t>
  </si>
  <si>
    <t>409ac9ad-c926-4de0-924d-5c54f9291c5c</t>
  </si>
  <si>
    <t>fbim_concretecompressivestrengthclass</t>
  </si>
  <si>
    <t>a91deda2-62ac-4f03-a3c4-78f4c358b794</t>
  </si>
  <si>
    <t>3de110b0-a6b3-4405-a029-4d9fa29f0ed9</t>
  </si>
  <si>
    <t>799dbb70-3d38-4b7c-bc2b-8edb6fe31426</t>
  </si>
  <si>
    <t>a37d8fde-8da3-453b-ba63-0500ecbf46ba</t>
  </si>
  <si>
    <t>fbim_thermalTransmittance</t>
  </si>
  <si>
    <t>c081daf0-ad66-43c1-bf7a-2086155d536f</t>
  </si>
  <si>
    <t>d88ecdb1-ee8c-4041-97a0-fc222e36a3e1</t>
  </si>
  <si>
    <t>Druckfestigkeit</t>
  </si>
  <si>
    <t>fbim_compressiveStrenght</t>
  </si>
  <si>
    <t>79b6d1da-76f6-4c44-a0fc-ba6743ad8837</t>
  </si>
  <si>
    <t>Zugfestigkeit senkrecht zur Plattenebene</t>
  </si>
  <si>
    <t>fbim_resistanceTensileLoadPerpendicular</t>
  </si>
  <si>
    <t>a177c5b5-7909-46e5-9120-5d0ffe343044</t>
  </si>
  <si>
    <t>fbim_netSurfaceAreaBeam</t>
  </si>
  <si>
    <t>5a6b6b8c-4e9b-425a-9aab-b35566ca352d</t>
  </si>
  <si>
    <t>fbim_grossSurfaceAreaBeam</t>
  </si>
  <si>
    <t>Diameter</t>
  </si>
  <si>
    <t>4a00ff56-feb6-4b7c-8b88-e73cdd210290</t>
  </si>
  <si>
    <t>12063e67-6954-42fd-abbe-b998f159ba1b</t>
  </si>
  <si>
    <t>41008d54-b1af-43b2-8d0f-d78e6efb53f1</t>
  </si>
  <si>
    <t>fbim_netConstructionFootprintArea</t>
  </si>
  <si>
    <t>64b886b2-9926-44db-8644-f36d1a440f7e</t>
  </si>
  <si>
    <t>fbim_grossfootprintarea</t>
  </si>
  <si>
    <t>d6f6a4ba-1a46-4895-a267-bab4b2feb53b</t>
  </si>
  <si>
    <t>eeccf1bb-707a-4c56-ab8b-916050d34877</t>
  </si>
  <si>
    <t>fbim_netVolumeStairFlight</t>
  </si>
  <si>
    <t>3b9a573f-3a45-40f5-82ec-9ba8b35a8708</t>
  </si>
  <si>
    <t>fbim_grossVolumeStair</t>
  </si>
  <si>
    <t>767027bc-3ee9-41eb-a5c4-291177c35174</t>
  </si>
  <si>
    <t>6283f222-f551-495c-bd62-9d7228343b6e</t>
  </si>
  <si>
    <t>fbim_netAreaWallCovering</t>
  </si>
  <si>
    <t>Kantenausführung</t>
  </si>
  <si>
    <t>b0209c75-bd8b-44b2-b763-f2773e845eb6</t>
  </si>
  <si>
    <t>fbim_reinforcementStrengthClass</t>
  </si>
  <si>
    <t>c090a994-ad30-46c2-9e94-86041495b1e6</t>
  </si>
  <si>
    <t>68b32196-e9ad-4c79-9005-221decaa3916</t>
  </si>
  <si>
    <t>560d7057-4da2-4988-bf01-e1ec962e7bbc</t>
  </si>
  <si>
    <t>4341c6f4-77d0-46b8-afa0-f7e522ffaa46</t>
  </si>
  <si>
    <t>df55103a-3b5c-4800-9008-8e25d5dc82be</t>
  </si>
  <si>
    <t>fbim_plasterTypeOnUsage</t>
  </si>
  <si>
    <t>e40380c6-c886-4992-9fc0-0e6f90ee1f9b</t>
  </si>
  <si>
    <t>d6073d96-1645-4f4b-8d67-183d3e3299b9</t>
  </si>
  <si>
    <t>ecf7733f-6bf4-4c26-a2da-babaae4ce9bd</t>
  </si>
  <si>
    <t>a6a35355-c3a1-4f9a-bffd-ae9c4501ff5b</t>
  </si>
  <si>
    <t>fbim_fireSectionDefining</t>
  </si>
  <si>
    <t>a7074d2c-4e07-4e72-889f-aa387fa9f97e</t>
  </si>
  <si>
    <t>fbim_surfaceSpreadOfFlame</t>
  </si>
  <si>
    <t>09eab448-8545-4636-8845-7a2e1f7a13eb</t>
  </si>
  <si>
    <t>f81d8440-9098-4b26-b6b1-53cc9f4a467a</t>
  </si>
  <si>
    <t>f5bfa898-35c7-47c6-b66d-8494c2cc7a7c</t>
  </si>
  <si>
    <t>fbim_surroundingSurfaceAreaFooting</t>
  </si>
  <si>
    <t>6a379d1c-3adf-4668-ba50-3c30bcdf2d5d</t>
  </si>
  <si>
    <t>fbim_crossSectionAreaFooting</t>
  </si>
  <si>
    <t>216bad08-acc3-406c-9c43-58bd648ea5a1</t>
  </si>
  <si>
    <t>fbim_columnNetSurfaceArea</t>
  </si>
  <si>
    <t>13abab1a-a9e5-46ca-a3b0-b242fbb2a953</t>
  </si>
  <si>
    <t>fbim_grossSurfaceAreaColumn</t>
  </si>
  <si>
    <t>91c81321-cd77-42ea-ac71-cba4ed6bbec9</t>
  </si>
  <si>
    <t>Zugfestigkeit</t>
  </si>
  <si>
    <t>fbim_resistanceOnTensileLoads</t>
  </si>
  <si>
    <t>1cce525b-e55f-450d-a559-4da5e252b91f</t>
  </si>
  <si>
    <t>a15de63e-4f23-409d-bb76-b4d67ca93aea</t>
  </si>
  <si>
    <t>fbim_architecturalConcrete</t>
  </si>
  <si>
    <t>3ddcebae-968d-48dc-b62f-7d64a8f22447</t>
  </si>
  <si>
    <t>ef1929fa-3c96-4078-9b77-277248fc26ce</t>
  </si>
  <si>
    <t>9e62657f-6e03-44a0-a7c3-986e7128fb9b</t>
  </si>
  <si>
    <t>d0dd2b9a-1195-458f-b2fc-9f6046659e7c</t>
  </si>
  <si>
    <t>Headroom</t>
  </si>
  <si>
    <t>Durchgangshöhe</t>
  </si>
  <si>
    <t>24b0b6a2-e8e0-44fd-b539-29001793dcb3</t>
  </si>
  <si>
    <t>0a027613-2a0b-4ee7-9d55-8d333858b632</t>
  </si>
  <si>
    <t>fbim_fireExit</t>
  </si>
  <si>
    <t>579745af-1b01-42e7-ba95-794a22bfa13c</t>
  </si>
  <si>
    <t>33b1b59a-3e8c-4142-b0e3-c45298c11eab</t>
  </si>
  <si>
    <t>fbim_minimumThicknessOfStairFlight</t>
  </si>
  <si>
    <t>43f24e1f-c878-4c05-a5e9-5efa733c2706</t>
  </si>
  <si>
    <t>fbim_treadLength</t>
  </si>
  <si>
    <t>a92d6f05-1116-4204-8a7c-9c0853601bc3</t>
  </si>
  <si>
    <t>fbim_wallHeightExtendToStructure</t>
  </si>
  <si>
    <t>4ea6e945-bc2b-4a66-881d-60c4ee9e1533</t>
  </si>
  <si>
    <t>815e6852-d719-469a-8831-077dc3082fd6</t>
  </si>
  <si>
    <t>fbim_projectedRoofArea</t>
  </si>
  <si>
    <t>edf0f475-9c24-4923-963f-ada3c9b2a38d</t>
  </si>
  <si>
    <t>Gefahrenklasse</t>
  </si>
  <si>
    <t>Kennzeichnung nach GefStoffVN umweltgefährlich</t>
  </si>
  <si>
    <t>fbim_hazardClassEnvironmentalRisk</t>
  </si>
  <si>
    <t>Durchmesser</t>
  </si>
  <si>
    <t>6dc109db-38c4-403f-990c-a8e03d3393e4</t>
  </si>
  <si>
    <t>fbim_grossAreaCeilingArea</t>
  </si>
  <si>
    <t>ae94272c-ec53-4c06-add7-f2df89277db5</t>
  </si>
  <si>
    <t>b35deb99-0ae3-40bf-9dfb-4e0ab6a14560</t>
  </si>
  <si>
    <t>75f36a47-f672-4654-9cb4-e175182108b2</t>
  </si>
  <si>
    <t>fbim_thicknessOfWallCovering</t>
  </si>
  <si>
    <t>8b643b58-c883-4f0a-8d10-6090a6ef9f97</t>
  </si>
  <si>
    <t>fbim_grossareaWallCovering</t>
  </si>
  <si>
    <t>090b4340-33e3-4bae-ae85-40849457d8f4</t>
  </si>
  <si>
    <t>fbim_soilContact</t>
  </si>
  <si>
    <t>0e67ee4c-168a-4cea-9ea7-0ad649a28a14</t>
  </si>
  <si>
    <t>P08</t>
  </si>
  <si>
    <t>Putzart</t>
  </si>
  <si>
    <t>fb5b8880-0502-4a4b-8acb-6bc9924328a1</t>
  </si>
  <si>
    <t>fbim_riserHeight</t>
  </si>
  <si>
    <t>caa8e7b0-497e-4023-a9d6-63c3a33d801b</t>
  </si>
  <si>
    <t>fbim_numberOfRiser</t>
  </si>
  <si>
    <t>7f7871f1-9d5e-4bf6-8843-fd651a207360</t>
  </si>
  <si>
    <t>fbim_stairStepWidth</t>
  </si>
  <si>
    <t>cd7f2cb4-4e3a-4bd4-b779-f06f814cac60</t>
  </si>
  <si>
    <t>f6826043-4122-49c8-8165-cf1c79569d87</t>
  </si>
  <si>
    <t>fbim_numberOfTreads</t>
  </si>
  <si>
    <t>cecf13d0-bee4-46e3-8456-181eabf9cfa3</t>
  </si>
  <si>
    <t>Gesamtdicke des Dachaufbaus</t>
  </si>
  <si>
    <t>c7ca36f6-8b9b-4ba8-93e1-e6a7c5685627</t>
  </si>
  <si>
    <t>f9ece023-5cb1-4ece-a6bb-172b00fe761b</t>
  </si>
  <si>
    <t>d2c12af6-2f55-4531-bbf8-83a38100a54e</t>
  </si>
  <si>
    <t>fbim_slabTopSlopeAngle</t>
  </si>
  <si>
    <t>14526545-e7f5-423e-9ed0-a11998a3668f</t>
  </si>
  <si>
    <t>abb5e678-9ba2-4753-93a6-51a464360ca8</t>
  </si>
  <si>
    <t>51132d7c-a2f2-4141-8227-042de1c4eed9</t>
  </si>
  <si>
    <t>fbim_widthOfFoundation</t>
  </si>
  <si>
    <t>af681481-6e3d-4b70-b87c-c816002bd606</t>
  </si>
  <si>
    <t>29ac9d00-68bb-49ee-b223-cce1a5c63371</t>
  </si>
  <si>
    <t>60e74dfd-9a93-4909-8963-7ccc0c4f3e6c</t>
  </si>
  <si>
    <t>7fa336f0-951d-4e5c-8e87-cdf6be23a42d</t>
  </si>
  <si>
    <t>fbim_outerSurfaceAreaBeam</t>
  </si>
  <si>
    <t>e744a541-9685-4a1d-876d-062d37bab138</t>
  </si>
  <si>
    <t>7e4bc88e-a8bd-4cc6-90fa-3e73d11c71fe</t>
  </si>
  <si>
    <t>ad36988c-bf53-487b-b33f-f58bd7611c8a</t>
  </si>
  <si>
    <t>d95c9d01-2067-46d0-9773-754daf770a5e</t>
  </si>
  <si>
    <t>1be15893-4f32-4b9f-b5a4-6c36157a8de4</t>
  </si>
  <si>
    <t>c769ef29-dfd5-4198-819b-775684dc3bd7</t>
  </si>
  <si>
    <t>48866c8f-5fe5-4fe8-8b65-933c73ca545f</t>
  </si>
  <si>
    <t>fbim_crossSectionAreaColumn</t>
  </si>
  <si>
    <t>6e8caf9d-f6bf-45db-84fc-676efe292b6d</t>
  </si>
  <si>
    <t>fbim_outerSurfaceAreaColumn</t>
  </si>
  <si>
    <t>289a47b8-0def-4aa7-9deb-0db22da9d1a6</t>
  </si>
  <si>
    <t>9c4e3bfe-9e79-45f8-92e0-96882373c612</t>
  </si>
  <si>
    <t>392ea177-b5f3-4e12-a6e6-1037108ae6ad</t>
  </si>
  <si>
    <t>NU</t>
  </si>
  <si>
    <t>d96d0f57-5249-4ff7-9e2c-c0b9e8c33bc5</t>
  </si>
  <si>
    <t>Bauteilaktivierung</t>
  </si>
  <si>
    <t>fbim_componentActivation</t>
  </si>
  <si>
    <t>2b728e96-709b-4503-80ae-63d9ebe18570</t>
  </si>
  <si>
    <t>fbim_firerating</t>
  </si>
  <si>
    <t>40978f99-fdce-4a13-9388-6b29f9e6c442</t>
  </si>
  <si>
    <t>Einteilung der Bewehrung anhand einer charakteristischen Fließ- oder Streckgrenze und Duktilitätsklasse</t>
  </si>
  <si>
    <t>fbim_reinforcementSteelQuality</t>
  </si>
  <si>
    <t>dee9f5a3-4b90-4f48-9a11-ced41f941281</t>
  </si>
  <si>
    <t>fbim_edgeType</t>
  </si>
  <si>
    <t>7e47f1d8-b98e-49d9-a2b9-5f588dfde3b2</t>
  </si>
  <si>
    <t>Rohdichte</t>
  </si>
  <si>
    <t>Verhätnis zwischen der Masse des trockenen Probekörpers und seinem Rohvolumen</t>
  </si>
  <si>
    <t>fbim_apparentDensity</t>
  </si>
  <si>
    <t>32a220f9-be7a-48fe-b115-4adc69caf63d</t>
  </si>
  <si>
    <t>Zusammendrückbarkeit</t>
  </si>
  <si>
    <t>Differenz der Lieferdicke und der Dicke unter Belastung</t>
  </si>
  <si>
    <t>fbim_compressibility</t>
  </si>
  <si>
    <t>99a2ef5b-75e4-4d4a-8552-6f7bb3ea4e62</t>
  </si>
  <si>
    <t>Kaschierung</t>
  </si>
  <si>
    <t>fbim_surfaceCoating</t>
  </si>
  <si>
    <t>c6b9baca-d332-4430-a5ff-6b12a72969d4</t>
  </si>
  <si>
    <t>fbim_my_waterVapourDiffusionResistance</t>
  </si>
  <si>
    <t>f9c34206-b4ba-494d-9a97-19f49b5a4740</t>
  </si>
  <si>
    <t>fbim_lamda_thermalConductivity</t>
  </si>
  <si>
    <t>257b17f9-5daf-4c70-b057-ec99dcc69691</t>
  </si>
  <si>
    <t>fbim-code</t>
  </si>
  <si>
    <t>fbim_grosssidearea</t>
  </si>
  <si>
    <t>fbim_statusOfElement</t>
  </si>
  <si>
    <t>TypeOfDryConsruction</t>
  </si>
  <si>
    <t>Angabe des Trockenbautyps z.B. ESTW, DSTW, Vorsatzschale, Installationswand. Definition der möglichen Eingaben erfolgt in der AIA und im BAP</t>
  </si>
  <si>
    <t>IfcCovering.CLADDING</t>
  </si>
  <si>
    <t>Wandbekleidung</t>
  </si>
  <si>
    <t>IfcCovering.SLEEVING</t>
  </si>
  <si>
    <t>Rohrbekleidung</t>
  </si>
  <si>
    <t>IfcCovering.CEILING</t>
  </si>
  <si>
    <t>Deckenbekleidung</t>
  </si>
  <si>
    <t>IfcCovering.INSULATION</t>
  </si>
  <si>
    <t>Dicke der Bekleidung, der Wert wird nur angegeben, wenn er konstant ist.</t>
  </si>
  <si>
    <t>Gesamtfläche der Bekleidung ohne Abzug der Öffnungen. Je nach Art der Bekleidung ist es die Bodenfläche, Wandfläche, order Deckenfläche des Raumes mit gleichem Material.</t>
  </si>
  <si>
    <t>Nettofläche der Bekleidung nach Abzug aller Öffnungen. Je nach Art der Bekleidung ist es die Bodenfläche, Wandfläche, order Deckenfläche des Raumes mit gleichem Material.</t>
  </si>
  <si>
    <t>Pset_CoveringCommon</t>
  </si>
  <si>
    <t>FlammabilityRating</t>
  </si>
  <si>
    <t>Angabe zur Entflammbarkeit des Materials gemäß der nationalen oder regionalen Normen.</t>
  </si>
  <si>
    <t>Oberflächengüte</t>
  </si>
  <si>
    <t>Finish</t>
  </si>
  <si>
    <t>Oberflächenbehandlung oder Oberflächengüte, wie "poliert", "schalungsrau", imprägniert.</t>
  </si>
  <si>
    <t>AsiQ_CoveringSpecificQuantities</t>
  </si>
  <si>
    <t>Umfang der Bekleidung, der Wert wird nur angegeben, wenn die Bekleidung eine kostante Dicke hat.</t>
  </si>
  <si>
    <t>AsiP_CoveringSpecific</t>
  </si>
  <si>
    <t>SubstructureMaterial</t>
  </si>
  <si>
    <t>Rasterabstand</t>
  </si>
  <si>
    <t>TypeOfDryConstruction</t>
  </si>
  <si>
    <t>fbim_acousticrating</t>
  </si>
  <si>
    <t>fbim_reference</t>
  </si>
  <si>
    <t>-</t>
  </si>
  <si>
    <t>f29f7831-d89c-4e14-bff7-b2f0b9c3fa70</t>
  </si>
  <si>
    <t>WA</t>
  </si>
  <si>
    <t>Asi_Wall</t>
  </si>
  <si>
    <t>6bdc1105-3c0f-40fe-9e51-c8c6ce984dca</t>
  </si>
  <si>
    <t>c50081de-41d1-4eb9-964a-8ec9ea279dfb</t>
  </si>
  <si>
    <t>1eb6f9f1-b999-40b5-a118-b17f2c7c9c64</t>
  </si>
  <si>
    <t>3d40b6b5-e5b0-42be-8a1d-f24c192d71df</t>
  </si>
  <si>
    <t>fbim_Slab</t>
  </si>
  <si>
    <t>TR</t>
  </si>
  <si>
    <t>b567ab5b-3ecc-4633-b6ba-8f968dac73a8</t>
  </si>
  <si>
    <t xml:space="preserve">Waagerechter Abstand von der Vorderkante einer Stufe bis zur Projektion der Vorderkante der folgenden Stufe in der Lauflinie. 
(waagrechtes Maß zwischen den Stufenvorderkanten zweier aufeinander folgender Stufen, gemessen in der Lauflinie)
</t>
  </si>
  <si>
    <t>Treppenlauf</t>
  </si>
  <si>
    <t>Lauf</t>
  </si>
  <si>
    <t>d2d8c44c-df94-4d25-ab51-817f5d53db21</t>
  </si>
  <si>
    <t>DA</t>
  </si>
  <si>
    <t>2b1a35b1-cf51-4dfc-baf2-1a67df459139</t>
  </si>
  <si>
    <t>Bekleidungselement</t>
  </si>
  <si>
    <t>6482699c-7340-4eb5-862f-d3366748c6c3</t>
  </si>
  <si>
    <t>d0cf235e-6813-4e9f-b6d2-8caed62d9fe8</t>
  </si>
  <si>
    <t>37be16bb-245a-4162-867f-818f4030892a</t>
  </si>
  <si>
    <t>gem. ÖNORM A 6241-1 Tabelle E.10</t>
  </si>
  <si>
    <t xml:space="preserve">
Angabe ob der Weg den Benützern eines Bauwerkes im Gefahrenfall grundsätzlich ohne fremde Hilfe das Erreichen
eines sicheren Ortes des angrenzenden Geländes im Freien - in der Regel eine Verkehrsfläche - ermöglicht (JA), oder nicht (NEIN).</t>
  </si>
  <si>
    <t>OptionenSet</t>
  </si>
  <si>
    <t>AsiE_ConstructionMethod</t>
  </si>
  <si>
    <t>AsiE_ShortDescription</t>
  </si>
  <si>
    <t>AsiE_MaterialCategory</t>
  </si>
  <si>
    <t>AsiE_ConstructionProduct</t>
  </si>
  <si>
    <t>Material</t>
  </si>
  <si>
    <t>Wärmeleitfähigkeit Nennwert</t>
  </si>
  <si>
    <t>Pset_MaterialThermal</t>
  </si>
  <si>
    <t>ThermalConductivity</t>
  </si>
  <si>
    <t>positive Zahl [W/mK]</t>
  </si>
  <si>
    <t>Gesamtbauteil</t>
  </si>
  <si>
    <t>Schicht</t>
  </si>
  <si>
    <t>PerpendicularTensileStrength</t>
  </si>
  <si>
    <t>positivte Zahl [kPa]</t>
  </si>
  <si>
    <t>Wärmeleitfähigkeit ist die Wärmemenge (in Wattsekunde, Ws), die in 1 s durch eine 1 m dicke Stoffschicht der Fläche 1 m2 fließt, wenn der Temperaturunterschied 1 K ist</t>
  </si>
  <si>
    <t>mechanische Befestigung</t>
  </si>
  <si>
    <t>AsiP_MaterialInsulation</t>
  </si>
  <si>
    <t>MechanicalFastener</t>
  </si>
  <si>
    <t>Angabe ob das Material mechanisch befestigt ist (JA), oder nicht (NEIN).</t>
  </si>
  <si>
    <t>AsiP_MaterialPlastering</t>
  </si>
  <si>
    <t>Pset_MaterialCommon</t>
  </si>
  <si>
    <t>MassDensity</t>
  </si>
  <si>
    <t>Massendichte [kg/m³]</t>
  </si>
  <si>
    <t>Wasserdampfdiffusionswiderstandszahl</t>
  </si>
  <si>
    <t>VaporDiffusionResistance</t>
  </si>
  <si>
    <t>positive Zahl [µ]</t>
  </si>
  <si>
    <t>HazardClass</t>
  </si>
  <si>
    <t>CompressiveStrength</t>
  </si>
  <si>
    <t>positive Zahl [N/mm²]</t>
  </si>
  <si>
    <t>SurfaceCoating</t>
  </si>
  <si>
    <t>Angabe ob eine funktionelle Oberflächenschicht, die nicht zum Wärmedurchlasswiderstand des Produkts beiträgt, vorhanden ist (JA) oder nicht (NEIN). z.B.: Kunststoffolie, Gewäbe, Metallfolie.</t>
  </si>
  <si>
    <t>Compressibility</t>
  </si>
  <si>
    <t>positive Zahl [mm]</t>
  </si>
  <si>
    <t>EdgeType</t>
  </si>
  <si>
    <t>TypeOfPlastering</t>
  </si>
  <si>
    <t>Produktspezifizierung</t>
  </si>
  <si>
    <t>ProductSpecification</t>
  </si>
  <si>
    <t>Wall</t>
  </si>
  <si>
    <t>Footing</t>
  </si>
  <si>
    <t>Column</t>
  </si>
  <si>
    <t>Beam</t>
  </si>
  <si>
    <t>Slab</t>
  </si>
  <si>
    <t>Stair</t>
  </si>
  <si>
    <t>StairFlight</t>
  </si>
  <si>
    <t>Roof</t>
  </si>
  <si>
    <t>Covering</t>
  </si>
  <si>
    <t>Asi_Footing</t>
  </si>
  <si>
    <t>Asi_Column</t>
  </si>
  <si>
    <t>Asi_Beam</t>
  </si>
  <si>
    <t>Asi_Slab</t>
  </si>
  <si>
    <t>Asi_Stair</t>
  </si>
  <si>
    <t>Asi_StairFlight</t>
  </si>
  <si>
    <t>Asi_Roof</t>
  </si>
  <si>
    <t>Asi_Covering</t>
  </si>
  <si>
    <t>Asi_Material</t>
  </si>
  <si>
    <t>Asi_Wall_Standard</t>
  </si>
  <si>
    <t>Asi_Wall_Elemented</t>
  </si>
  <si>
    <t>Asi_Covering_Cladding</t>
  </si>
  <si>
    <t>Asi_Covering_Sleeving</t>
  </si>
  <si>
    <t>Asi_Covering_Ceiling</t>
  </si>
  <si>
    <t>Asi_Covering_Flooring</t>
  </si>
  <si>
    <t>Asi_Covering_Insulation</t>
  </si>
  <si>
    <t>53abb93e-fcef-4167-b258-10e6ab8aae7f</t>
  </si>
  <si>
    <t>gibt an, um welchen Faktor das betreffende Material gegenüber Wasserdampf dichter ist als eine gleich dicke, ruhende Luftschicht. Je größer die Zahl, desto dampfdichter ist ein Baustoff.</t>
  </si>
  <si>
    <t>Fähigkeit des Materials oder der Konstruktion, Druckbelastungen zu widerstehen</t>
  </si>
  <si>
    <t>SuspensionHeight</t>
  </si>
  <si>
    <t>Kostenermittlungsgrundlagen
/Ausführungplanung</t>
  </si>
  <si>
    <t>Entwurf - 
koordiniertes BIM-Modell (abgestimmt)</t>
  </si>
  <si>
    <t>Vorentwurf - 
koordiniertes BIM-Modell (vorabgestimmt)</t>
  </si>
  <si>
    <t>Genehmigungsplanung 
(Einreichplanung)</t>
  </si>
  <si>
    <t>Gesamtquerschnittsfläche des Fundaments.</t>
  </si>
  <si>
    <t>Bruttovolumen des Fundaments, alle Öffnungen/Ausschnitte werden übermessen.</t>
  </si>
  <si>
    <t>gem. ÖNORM B 5371 Steigungsverhältnis</t>
  </si>
  <si>
    <t>Breite der Treppenkonstruktion im Grundriss</t>
  </si>
  <si>
    <t>Nettovolumen des Dachaufbaus, alle Öffnungen und Aussparungen werden abgezogen.</t>
  </si>
  <si>
    <t>Nettovolumen des Dachaufbaus, alle Öffnungen und Aussparungen werden übermessen.</t>
  </si>
  <si>
    <t>Physikalische Höhe der Bekleidung ohne Berücksichtigung von Abschrägungen, Ausklinkungen etc.</t>
  </si>
  <si>
    <t>Physikalische Länge der Bekleidung ohne Berücksichtigung von Abschrägungen, Ausklinkungen etc.</t>
  </si>
  <si>
    <t>Physikalische Höhe der Abhängung bei Unterdecken.</t>
  </si>
  <si>
    <t>Abstand zwischen zwei Modulen der Trägerkonstruktion.</t>
  </si>
  <si>
    <t>Angabe des Trockenbautyps z.B. ESTW, DSTW, Vorsatzschale, Installationswand. Definition der möglichen Eingaben im der AIA und im BAP.</t>
  </si>
  <si>
    <t>Angabe des Materials für die Träger-/Unterkonstruktion.</t>
  </si>
  <si>
    <t>Art der Ausführung des Randes der Dämmplatten; AsiE [Stumpf, Stufenfalz, Nut-Feder]</t>
  </si>
  <si>
    <t>Art der Putzart; ASiE [Ober-, Unter-, Feinputz]</t>
  </si>
  <si>
    <t>Stumpf</t>
  </si>
  <si>
    <t>Stufenfalz</t>
  </si>
  <si>
    <t>Nut-Feder</t>
  </si>
  <si>
    <t>AsiE_EdgeType</t>
  </si>
  <si>
    <t>AsiE_TypeOfPlastering</t>
  </si>
  <si>
    <t>Oberputz</t>
  </si>
  <si>
    <t>Unterputz</t>
  </si>
  <si>
    <t>Feinputz</t>
  </si>
  <si>
    <t>Einzelschicht</t>
  </si>
  <si>
    <t>Ifc*</t>
  </si>
  <si>
    <t>Baustoffeigenschaften</t>
  </si>
  <si>
    <t>Qto_FootingBaseQuantities</t>
  </si>
  <si>
    <t>Qto_ColumnBaseQuantities</t>
  </si>
  <si>
    <t>Qto_BeamBaseQuantities</t>
  </si>
  <si>
    <t>Qto_WallBaseQuantities</t>
  </si>
  <si>
    <t>ThermallyActivated</t>
  </si>
  <si>
    <t>Angabe ob dieses Betonbauteil thermisch aktiviert ist (JA), oder nicht (NEIN).</t>
  </si>
  <si>
    <t>HT - Haustechnik</t>
  </si>
  <si>
    <t>Sichtbeton</t>
  </si>
  <si>
    <t>FairFaced</t>
  </si>
  <si>
    <t>Angabe ob dieses Betonbauteil Anforderungen an die Sichtqualität hat (JA), oder nicht (NEIN).</t>
  </si>
  <si>
    <t>positive Zahl [kPa]</t>
  </si>
  <si>
    <t>Angabe ob eine funktionelle Oberflächenschicht, die nicht zum Wärmedurchlasswiderstand des Produkts beiträgt, vorhanden ist (JA) oder nicht (NEIN). z.B.: Kunststofffolie, Gewebe, Metallfolie.</t>
  </si>
  <si>
    <t xml:space="preserve">Nettovolumen der Wand. Es wird die geometrische Berechnung für das Nettovolumen herangezogen. Alle Öffnungen werden abgezogen. </t>
  </si>
  <si>
    <t>Typ Sonderelement</t>
  </si>
  <si>
    <t>TypeOfSpecialElement</t>
  </si>
  <si>
    <t xml:space="preserve">Angabe von Sonderformen und Sonderbauteilen z.B. Krümmung, Neigung, Wandkrone, Köcherfundament, Hohldielendecke etc. Definition der möglichen Eingaben erfolgt in der AIA und im BAP </t>
  </si>
  <si>
    <t>AsiE_StrengthClass</t>
  </si>
  <si>
    <t>AsiE_ExposureClass</t>
  </si>
  <si>
    <t>AsiE_FireRating</t>
  </si>
  <si>
    <t>Aluminium</t>
  </si>
  <si>
    <t>Asphalt</t>
  </si>
  <si>
    <t>Beton – unbewehrt</t>
  </si>
  <si>
    <t>Beton – bewehrt</t>
  </si>
  <si>
    <t>Bitumen</t>
  </si>
  <si>
    <t>Blech</t>
  </si>
  <si>
    <t>Dämmstoffe</t>
  </si>
  <si>
    <t>Dämmstoff hart</t>
  </si>
  <si>
    <t>Dämmstoff weich</t>
  </si>
  <si>
    <t>Dichtstoffe</t>
  </si>
  <si>
    <t>Estrich</t>
  </si>
  <si>
    <t>Naturmaterial – Erde</t>
  </si>
  <si>
    <t>Fliesen</t>
  </si>
  <si>
    <t>Gips</t>
  </si>
  <si>
    <t>Gipsdielen</t>
  </si>
  <si>
    <t>Gipskarton</t>
  </si>
  <si>
    <t>Glas</t>
  </si>
  <si>
    <t>Holz</t>
  </si>
  <si>
    <t>Holz gehobelt, Ausbau Holz</t>
  </si>
  <si>
    <t>Holz ungehobelt</t>
  </si>
  <si>
    <t>Holzvertäfelung</t>
  </si>
  <si>
    <t>Holzwerkstoff</t>
  </si>
  <si>
    <t>Kombinationsmaterial</t>
  </si>
  <si>
    <t>Kunststoff, PVC</t>
  </si>
  <si>
    <t>Klinker</t>
  </si>
  <si>
    <t>Lehm</t>
  </si>
  <si>
    <t>Metall</t>
  </si>
  <si>
    <t>Mantelbeton</t>
  </si>
  <si>
    <t>Mauerwerk</t>
  </si>
  <si>
    <t>Naturmaterial</t>
  </si>
  <si>
    <t>Naturmaterial – Fels</t>
  </si>
  <si>
    <t>Naturmaterial – Kies</t>
  </si>
  <si>
    <t>Naturmaterial – Rasen</t>
  </si>
  <si>
    <t>Naturmaterial – Sand</t>
  </si>
  <si>
    <t>Naturmaterial – Wasser</t>
  </si>
  <si>
    <t>Verputz</t>
  </si>
  <si>
    <t>Stahl</t>
  </si>
  <si>
    <t>Marmor</t>
  </si>
  <si>
    <t>Stein</t>
  </si>
  <si>
    <t>Stuck, Stuckmarmor</t>
  </si>
  <si>
    <t>Textile Materialien</t>
  </si>
  <si>
    <t>Werkstein</t>
  </si>
  <si>
    <t>Ziegel</t>
  </si>
  <si>
    <t>AsiE_TypeOfDryConstruction</t>
  </si>
  <si>
    <t>Ständerwand</t>
  </si>
  <si>
    <t>Trockenputz</t>
  </si>
  <si>
    <t>Vorsatzschale</t>
  </si>
  <si>
    <t>Schachtwand</t>
  </si>
  <si>
    <t>Bekleidung</t>
  </si>
  <si>
    <t>Abgehängte Decke</t>
  </si>
  <si>
    <t>Doppelboden</t>
  </si>
  <si>
    <t>Gesamte Dicke/Breite des Fundaments, bei Streifenfundamenten horizontal senkrecht der Mittellinie. Sonst eine der beiden horizontalen Abmessungen. Der Wert wird nur angegeben, wenn die Dicke konstant ist.</t>
  </si>
  <si>
    <t>Mantelfläche des Fundaments, normalerweise mit Querschnittsumfang x Länge berechnet.</t>
  </si>
  <si>
    <t xml:space="preserve">Bruttofläche des Fundaments, normalerweise mit Querschnittsumfang x Länge + 2 x Querschnittsfläche berechnet. </t>
  </si>
  <si>
    <t>Nettovolumen des Fundaments, Öffnungen/Ausschschnitte  werden abgezogen.</t>
  </si>
  <si>
    <t>Durchmesser der Stütze.</t>
  </si>
  <si>
    <t>Qto_SlabBaseQuantities</t>
  </si>
  <si>
    <t>Qto_StairFlightBaseQuantities</t>
  </si>
  <si>
    <t>Fußbodenaufbau</t>
  </si>
  <si>
    <t>RequiredHeadroom</t>
  </si>
  <si>
    <t xml:space="preserve">tatsächliche Höhe des Durchgangs.
</t>
  </si>
  <si>
    <t>Qto_RoofBaseQuantities</t>
  </si>
  <si>
    <t>Qto_CoveringBaseQuantities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</si>
</sst>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u/>
      <sz val="11"/>
      <color theme="10"/>
      <name val="Calibri"/>
      <family val="2"/>
      <scheme val="minor"/>
    </font>
    <font>
      <b/>
      <sz val="14"/>
      <color theme="1"/>
      <name val="Calibri"/>
      <family val="2"/>
      <scheme val="minor"/>
    </font>
    <font>
      <b/>
      <sz val="12"/>
      <color theme="0"/>
      <name val="Calibri"/>
      <family val="2"/>
      <scheme val="minor"/>
    </font>
    <font>
      <sz val="8"/>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79998168889431442"/>
        <bgColor theme="9" tint="0.79998168889431442"/>
      </patternFill>
    </fill>
    <fill>
      <patternFill patternType="solid">
        <fgColor theme="0" tint="-0.499984740745262"/>
        <bgColor indexed="64"/>
      </patternFill>
    </fill>
    <fill>
      <patternFill patternType="solid">
        <fgColor theme="0" tint="-0.14999847407452621"/>
        <bgColor indexed="64"/>
      </patternFill>
    </fill>
    <fill>
      <patternFill patternType="solid">
        <fgColor rgb="FFC6EFCE"/>
        <bgColor indexed="64"/>
      </patternFill>
    </fill>
  </fills>
  <borders count="34">
    <border>
      <left/>
      <right/>
      <top/>
      <bottom/>
      <diagonal/>
    </border>
    <border>
      <left/>
      <right style="thick">
        <color indexed="64"/>
      </right>
      <top/>
      <bottom/>
      <diagonal/>
    </border>
    <border>
      <left/>
      <right/>
      <top style="thin">
        <color theme="9" tint="0.39997558519241921"/>
      </top>
      <bottom style="thin">
        <color theme="9" tint="0.39997558519241921"/>
      </bottom>
      <diagonal/>
    </border>
    <border>
      <left/>
      <right style="thick">
        <color indexed="64"/>
      </right>
      <top style="thin">
        <color theme="9" tint="0.39997558519241921"/>
      </top>
      <bottom style="thin">
        <color theme="9" tint="0.3999755851924192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style="hair">
        <color auto="1"/>
      </top>
      <bottom style="hair">
        <color auto="1"/>
      </bottom>
      <diagonal/>
    </border>
    <border>
      <left/>
      <right style="hair">
        <color auto="1"/>
      </right>
      <top style="thin">
        <color auto="1"/>
      </top>
      <bottom style="thin">
        <color auto="1"/>
      </bottom>
      <diagonal/>
    </border>
    <border>
      <left/>
      <right style="hair">
        <color auto="1"/>
      </right>
      <top/>
      <bottom style="hair">
        <color auto="1"/>
      </bottom>
      <diagonal/>
    </border>
    <border>
      <left style="thin">
        <color auto="1"/>
      </left>
      <right/>
      <top/>
      <bottom style="hair">
        <color auto="1"/>
      </bottom>
      <diagonal/>
    </border>
    <border>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style="thin">
        <color auto="1"/>
      </left>
      <right style="hair">
        <color auto="1"/>
      </right>
      <top/>
      <bottom style="thin">
        <color auto="1"/>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hair">
        <color auto="1"/>
      </right>
      <top style="hair">
        <color auto="1"/>
      </top>
      <bottom/>
      <diagonal/>
    </border>
    <border>
      <left/>
      <right style="hair">
        <color auto="1"/>
      </right>
      <top/>
      <bottom/>
      <diagonal/>
    </border>
    <border>
      <left/>
      <right/>
      <top/>
      <bottom style="hair">
        <color auto="1"/>
      </bottom>
      <diagonal/>
    </border>
    <border>
      <left/>
      <right/>
      <top style="hair">
        <color auto="1"/>
      </top>
      <bottom/>
      <diagonal/>
    </border>
    <border>
      <left/>
      <right/>
      <top style="hair">
        <color auto="1"/>
      </top>
      <bottom style="hair">
        <color auto="1"/>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bottom/>
      <diagonal/>
    </border>
    <border>
      <left/>
      <right style="hair">
        <color auto="1"/>
      </right>
      <top style="hair">
        <color auto="1"/>
      </top>
      <bottom style="thin">
        <color auto="1"/>
      </bottom>
      <diagonal/>
    </border>
  </borders>
  <cellStyleXfs count="2">
    <xf numFmtId="0" fontId="0" fillId="0" borderId="0"/>
    <xf numFmtId="0" fontId="2" fillId="0" borderId="0" applyNumberFormat="0" applyFill="0" applyBorder="0" applyAlignment="0" applyProtection="0"/>
  </cellStyleXfs>
  <cellXfs count="64">
    <xf numFmtId="0" fontId="0" fillId="0" borderId="0" xfId="0"/>
    <xf numFmtId="0" fontId="0" fillId="0" borderId="0" xfId="0" applyAlignment="1">
      <alignment wrapText="1"/>
    </xf>
    <xf numFmtId="0" fontId="1" fillId="0" borderId="0" xfId="0" applyFont="1" applyAlignment="1">
      <alignment vertical="top" wrapText="1"/>
    </xf>
    <xf numFmtId="0" fontId="0" fillId="2" borderId="0" xfId="0" applyFill="1" applyAlignment="1">
      <alignment vertical="top" wrapText="1"/>
    </xf>
    <xf numFmtId="0" fontId="0" fillId="2" borderId="0" xfId="0" applyFill="1"/>
    <xf numFmtId="0" fontId="3" fillId="2" borderId="0" xfId="0" applyFont="1" applyFill="1" applyAlignment="1">
      <alignment wrapText="1"/>
    </xf>
    <xf numFmtId="0" fontId="0" fillId="4" borderId="0" xfId="0" applyFill="1"/>
    <xf numFmtId="0" fontId="0" fillId="5" borderId="0" xfId="0" applyFill="1"/>
    <xf numFmtId="0" fontId="0" fillId="6" borderId="0" xfId="0" applyFill="1"/>
    <xf numFmtId="0" fontId="0" fillId="5" borderId="1" xfId="0" applyFill="1" applyBorder="1"/>
    <xf numFmtId="0" fontId="3" fillId="7" borderId="0" xfId="0" applyFont="1" applyFill="1" applyAlignment="1">
      <alignment wrapText="1"/>
    </xf>
    <xf numFmtId="0" fontId="0" fillId="8" borderId="2" xfId="0" applyFill="1" applyBorder="1"/>
    <xf numFmtId="0" fontId="0" fillId="0" borderId="2" xfId="0" applyBorder="1"/>
    <xf numFmtId="0" fontId="0" fillId="3" borderId="2" xfId="0" applyFill="1" applyBorder="1"/>
    <xf numFmtId="0" fontId="1" fillId="0" borderId="0" xfId="0" applyFont="1"/>
    <xf numFmtId="0" fontId="0" fillId="2" borderId="3" xfId="0" applyFill="1" applyBorder="1"/>
    <xf numFmtId="0" fontId="1" fillId="2" borderId="0" xfId="0" applyFont="1" applyFill="1" applyAlignment="1">
      <alignment vertical="top" wrapText="1"/>
    </xf>
    <xf numFmtId="0" fontId="1" fillId="2" borderId="0" xfId="0" applyFont="1" applyFill="1" applyAlignment="1">
      <alignment vertical="top"/>
    </xf>
    <xf numFmtId="0" fontId="3" fillId="2" borderId="0" xfId="0" applyFont="1" applyFill="1" applyAlignment="1">
      <alignment vertical="top"/>
    </xf>
    <xf numFmtId="0" fontId="0" fillId="0" borderId="5" xfId="0" applyBorder="1"/>
    <xf numFmtId="0" fontId="4" fillId="9" borderId="7" xfId="0" applyFont="1" applyFill="1" applyBorder="1"/>
    <xf numFmtId="0" fontId="1" fillId="10" borderId="8" xfId="0" applyFont="1" applyFill="1" applyBorder="1"/>
    <xf numFmtId="0" fontId="1" fillId="10" borderId="9" xfId="0" applyFont="1" applyFill="1" applyBorder="1"/>
    <xf numFmtId="0" fontId="1" fillId="10" borderId="10" xfId="0" applyFont="1" applyFill="1" applyBorder="1"/>
    <xf numFmtId="0" fontId="0" fillId="0" borderId="12" xfId="0" applyBorder="1"/>
    <xf numFmtId="0" fontId="0" fillId="0" borderId="4" xfId="0" applyBorder="1" applyAlignment="1">
      <alignment vertical="center" wrapText="1"/>
    </xf>
    <xf numFmtId="0" fontId="0" fillId="0" borderId="14" xfId="0" applyBorder="1"/>
    <xf numFmtId="0" fontId="1" fillId="10" borderId="15" xfId="0" applyFont="1" applyFill="1" applyBorder="1"/>
    <xf numFmtId="0" fontId="0" fillId="0" borderId="16" xfId="0" applyBorder="1"/>
    <xf numFmtId="0" fontId="0" fillId="0" borderId="17" xfId="0" applyBorder="1"/>
    <xf numFmtId="0" fontId="0" fillId="0" borderId="22" xfId="0" applyBorder="1"/>
    <xf numFmtId="0" fontId="0" fillId="0" borderId="23" xfId="0" applyBorder="1"/>
    <xf numFmtId="0" fontId="0" fillId="0" borderId="24" xfId="0" applyBorder="1"/>
    <xf numFmtId="0" fontId="4" fillId="9" borderId="18" xfId="0" applyFont="1" applyFill="1" applyBorder="1"/>
    <xf numFmtId="0" fontId="4" fillId="9" borderId="19" xfId="0" applyFont="1" applyFill="1" applyBorder="1"/>
    <xf numFmtId="0" fontId="4" fillId="9" borderId="20" xfId="0" applyFont="1" applyFill="1" applyBorder="1"/>
    <xf numFmtId="0" fontId="0" fillId="0" borderId="5" xfId="0" applyBorder="1" applyAlignment="1">
      <alignment wrapText="1"/>
    </xf>
    <xf numFmtId="0" fontId="0" fillId="0" borderId="0" xfId="0" applyAlignment="1">
      <alignment vertical="top"/>
    </xf>
    <xf numFmtId="0" fontId="0" fillId="0" borderId="0" xfId="0" applyAlignment="1">
      <alignment vertical="top" wrapText="1"/>
    </xf>
    <xf numFmtId="0" fontId="0" fillId="0" borderId="4" xfId="0" applyBorder="1"/>
    <xf numFmtId="0" fontId="0" fillId="0" borderId="6" xfId="0" applyBorder="1"/>
    <xf numFmtId="0" fontId="0" fillId="0" borderId="11" xfId="0" applyBorder="1"/>
    <xf numFmtId="0" fontId="0" fillId="0" borderId="13" xfId="0" applyBorder="1"/>
    <xf numFmtId="0" fontId="0" fillId="0" borderId="25" xfId="0" applyBorder="1"/>
    <xf numFmtId="0" fontId="0" fillId="0" borderId="26" xfId="0" applyBorder="1"/>
    <xf numFmtId="0" fontId="0" fillId="0" borderId="27" xfId="0" applyBorder="1"/>
    <xf numFmtId="0" fontId="0" fillId="0" borderId="28" xfId="0" applyBorder="1"/>
    <xf numFmtId="0" fontId="1" fillId="10" borderId="29" xfId="0" applyFont="1" applyFill="1" applyBorder="1"/>
    <xf numFmtId="0" fontId="0" fillId="0" borderId="28" xfId="0" applyBorder="1" applyAlignment="1">
      <alignment wrapText="1"/>
    </xf>
    <xf numFmtId="0" fontId="4" fillId="9" borderId="30" xfId="0" applyFont="1" applyFill="1" applyBorder="1"/>
    <xf numFmtId="0" fontId="1" fillId="10" borderId="11" xfId="0" applyFont="1" applyFill="1" applyBorder="1"/>
    <xf numFmtId="0" fontId="1" fillId="10" borderId="31" xfId="0" applyFont="1" applyFill="1" applyBorder="1"/>
    <xf numFmtId="0" fontId="0" fillId="0" borderId="4" xfId="0" applyBorder="1" applyAlignment="1">
      <alignment vertical="top" wrapText="1"/>
    </xf>
    <xf numFmtId="0" fontId="0" fillId="0" borderId="32" xfId="0" applyBorder="1"/>
    <xf numFmtId="0" fontId="4" fillId="9" borderId="19" xfId="0" applyFont="1" applyFill="1" applyBorder="1" applyAlignment="1">
      <alignment wrapText="1"/>
    </xf>
    <xf numFmtId="0" fontId="4" fillId="9" borderId="21" xfId="0" applyFont="1" applyFill="1" applyBorder="1" applyAlignment="1">
      <alignment wrapText="1"/>
    </xf>
    <xf numFmtId="0" fontId="0" fillId="11" borderId="0" xfId="0" applyFill="1" applyAlignment="1">
      <alignment vertical="top" wrapText="1"/>
    </xf>
    <xf numFmtId="0" fontId="0" fillId="0" borderId="6" xfId="0" applyBorder="1" applyAlignment="1">
      <alignment wrapText="1"/>
    </xf>
    <xf numFmtId="0" fontId="0" fillId="11" borderId="16" xfId="0" applyFill="1" applyBorder="1"/>
    <xf numFmtId="0" fontId="0" fillId="11" borderId="11" xfId="0" applyFill="1" applyBorder="1"/>
    <xf numFmtId="0" fontId="4" fillId="9" borderId="33" xfId="0" applyFont="1" applyFill="1" applyBorder="1"/>
    <xf numFmtId="0" fontId="0" fillId="11" borderId="26" xfId="0" applyFill="1" applyBorder="1"/>
    <xf numFmtId="0" fontId="0" fillId="0" borderId="26" xfId="0" applyBorder="1" applyAlignment="1">
      <alignment vertical="top" wrapText="1"/>
    </xf>
    <xf numFmtId="0" fontId="1" fillId="10" borderId="6" xfId="0" applyFont="1" applyFill="1" applyBorder="1" applyAlignment="1">
      <alignment wrapText="1"/>
    </xf>
  </cellXfs>
  <cellStyles count="2">
    <cellStyle name="Hyperlink" xfId="1" xr:uid="{00000000-000B-0000-0000-000008000000}"/>
    <cellStyle name="Standard" xfId="0" builtinId="0"/>
  </cellStyles>
  <dxfs count="222">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bottom style="hair">
          <color auto="1"/>
        </bottom>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bottom style="hair">
          <color auto="1"/>
        </bottom>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top style="hair">
          <color auto="1"/>
        </top>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top style="hair">
          <color auto="1"/>
        </top>
        <bottom style="hair">
          <color auto="1"/>
        </bottom>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right style="hair">
          <color auto="1"/>
        </right>
        <bottom style="hair">
          <color auto="1"/>
        </bottom>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bottom style="hair">
          <color auto="1"/>
        </bottom>
        <vertical/>
        <horizontal/>
      </border>
    </dxf>
    <dxf>
      <border diagonalUp="0" diagonalDown="0">
        <left/>
        <right style="hair">
          <color auto="1"/>
        </right>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thin">
          <color auto="1"/>
        </left>
        <right style="hair">
          <color auto="1"/>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border diagonalUp="0" diagonalDown="0">
        <left style="hair">
          <color auto="1"/>
        </left>
        <right style="hair">
          <color auto="1"/>
        </right>
        <top style="hair">
          <color auto="1"/>
        </top>
        <bottom style="hair">
          <color auto="1"/>
        </bottom>
        <vertical/>
        <horizontal/>
      </border>
    </dxf>
    <dxf>
      <alignment horizontal="general" vertical="top" textRotation="0" wrapText="1" indent="0" justifyLastLine="0" shrinkToFit="0" readingOrder="0"/>
    </dxf>
    <dxf>
      <alignment horizontal="general" vertical="top" textRotation="0" wrapText="1" indent="0" justifyLastLine="0" shrinkToFit="0" readingOrder="0"/>
    </dxf>
    <dxf>
      <border outline="0">
        <left style="hair">
          <color auto="1"/>
        </left>
        <top style="thin">
          <color auto="1"/>
        </top>
        <bottom style="hair">
          <color auto="1"/>
        </bottom>
      </border>
    </dxf>
    <dxf>
      <border outline="0">
        <bottom style="thin">
          <color auto="1"/>
        </bottom>
      </border>
    </dxf>
    <dxf>
      <font>
        <b/>
        <i val="0"/>
        <strike val="0"/>
        <condense val="0"/>
        <extend val="0"/>
        <outline val="0"/>
        <shadow val="0"/>
        <u val="none"/>
        <vertAlign val="baseline"/>
        <sz val="12"/>
        <color theme="0"/>
        <name val="Calibri"/>
        <family val="2"/>
        <scheme val="minor"/>
      </font>
      <fill>
        <patternFill patternType="solid">
          <fgColor indexed="64"/>
          <bgColor theme="0" tint="-0.499984740745262"/>
        </patternFill>
      </fill>
      <border diagonalUp="0" diagonalDown="0" outline="0">
        <left style="hair">
          <color auto="1"/>
        </left>
        <right style="hair">
          <color auto="1"/>
        </right>
        <top/>
        <bottom/>
      </border>
    </dxf>
    <dxf>
      <font>
        <color auto="1"/>
      </font>
      <fill>
        <patternFill>
          <bgColor theme="6" tint="0.39994506668294322"/>
        </patternFill>
      </fill>
    </dxf>
    <dxf>
      <font>
        <color auto="1"/>
      </font>
      <fill>
        <patternFill>
          <bgColor theme="6" tint="0.39994506668294322"/>
        </patternFill>
      </fill>
    </dxf>
    <dxf>
      <font>
        <color auto="1"/>
      </font>
      <fill>
        <patternFill>
          <bgColor theme="6" tint="0.39994506668294322"/>
        </patternFill>
      </fill>
    </dxf>
    <dxf>
      <font>
        <color auto="1"/>
      </font>
      <fill>
        <patternFill>
          <bgColor theme="6" tint="0.39994506668294322"/>
        </patternFill>
      </fill>
    </dxf>
    <dxf>
      <font>
        <color auto="1"/>
      </font>
      <fill>
        <patternFill>
          <bgColor theme="6" tint="0.39994506668294322"/>
        </patternFill>
      </fill>
    </dxf>
  </dxfs>
  <tableStyles count="0" defaultTableStyle="TableStyleMedium2" defaultPivotStyle="PivotStyleLight16"/>
  <colors>
    <mruColors>
      <color rgb="FFC6EFCE"/>
      <color rgb="FFFFEB9C"/>
      <color rgb="FFC9C9C9"/>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connections" Target="connections.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Hauer Stefan" id="{ECA5F79A-5389-44D6-9FCE-E4942A099647}" userId="S::Stefan.Hauer@ait.ac.at::37d8a371-77d7-4e59-9e94-fcce16b70298" providerId="AD"/>
  <person displayName="Amberger Moritz" id="{695425C1-F7AF-426A-B79C-2B8193A434D4}" userId="S::Moritz.Amberger@ait.ac.at::a56de175-88b4-4917-a712-b341ab851a7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BF2F0305-2824-4AA5-9DC6-E310A2646C27}" name="Tabelle312" displayName="Tabelle312" ref="A4:S39" totalsRowShown="0" headerRowDxfId="216" headerRowBorderDxfId="215" tableBorderDxfId="214">
  <autoFilter ref="A4:S39" xr:uid="{3FFB172B-A2AB-4724-A9E5-FA54F1A1C738}"/>
  <tableColumns count="19">
    <tableColumn id="20" xr3:uid="{AFFB3208-1EEA-40D8-A456-63976D23C5DE}" name="Gesamtbauteil" dataDxfId="213"/>
    <tableColumn id="19" xr3:uid="{25FF605C-A605-4AF7-A1E7-E988D1E5F55A}" name="Schicht" dataDxfId="212"/>
    <tableColumn id="2" xr3:uid="{1476C67D-5A22-463D-86FF-B75408C9F625}" name="Merkmal Übersetzung DE" dataDxfId="211"/>
    <tableColumn id="3" xr3:uid="{0F53E7B8-2805-4DC9-99D1-D49750A5C806}" name="Merkmal-Set" dataDxfId="210"/>
    <tableColumn id="4" xr3:uid="{8AB5C6DD-1C63-4FBE-8309-9B34A1B52A72}" name="Merkmal" dataDxfId="209"/>
    <tableColumn id="5" xr3:uid="{12C37CFF-6E1C-4F20-ADBD-69DAAF866B29}" name="Einheitentyp" dataDxfId="208"/>
    <tableColumn id="6" xr3:uid="{EEDDB5FB-75F5-4DDE-9355-8091BC4FC98C}" name="Einheit" dataDxfId="207"/>
    <tableColumn id="7" xr3:uid="{87F8C344-DA72-49BE-806B-89D529CB17B1}" name="Beschreibung" dataDxfId="206"/>
    <tableColumn id="8" xr3:uid="{C9E83B1A-6A2F-48A1-A5B2-6F396AD9A60A}" name="Spalte1" dataDxfId="205"/>
    <tableColumn id="9" xr3:uid="{2D593C56-BF46-4170-89BC-3325B0604734}" name="Basis Modell" dataDxfId="204"/>
    <tableColumn id="10" xr3:uid="{CBD2E8BA-800B-4A06-8850-84D2297EEB76}" name="Vorentwurf - _x000a_koordiniertes BIM-Modell (vorabgestimmt)" dataDxfId="203"/>
    <tableColumn id="11" xr3:uid="{57211AA0-BC42-42E9-B248-1BBDACD248C2}" name="Entwurf - _x000a_koordiniertes BIM-Modell (abgestimmt)" dataDxfId="202"/>
    <tableColumn id="12" xr3:uid="{A735A4D5-8B42-456D-B7C3-78672068F2CE}" name="Genehmigungsplanung _x000a_(Einreichplanung)" dataDxfId="201"/>
    <tableColumn id="13" xr3:uid="{6C7217EF-F6ED-4425-8B57-599CAC4A8300}" name="Kostenermittlungsgrundlagen_x000a_/Ausführungplanung" dataDxfId="200"/>
    <tableColumn id="14" xr3:uid="{79873789-D267-437F-BE11-5B2CC61D7219}" name="Spalte2" dataDxfId="199"/>
    <tableColumn id="15" xr3:uid="{F8CC79CF-C63A-454D-A86C-8B83E68001A9}" name="Parameter Code MMS" dataDxfId="198">
      <calculatedColumnFormula>CONCATENATE("Asi_",E5)</calculatedColumnFormula>
    </tableColumn>
    <tableColumn id="16" xr3:uid="{59B23B3B-170A-4F3F-BFC0-DAF4B4DF2065}" name="freebim-guid" dataDxfId="197"/>
    <tableColumn id="17" xr3:uid="{E1C7570D-90A5-4024-B404-92BD9CAB1C23}" name="fbim-code" dataDxfId="196"/>
    <tableColumn id="18" xr3:uid="{76716F96-0DA8-4771-9A4E-BFBCFD4C3C0F}" name="Kommentar" dataDxfId="195"/>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15B1CDE-5C84-48D8-AB75-83A10C766CE1}" name="Tabelle14" displayName="Tabelle14" ref="A319:S360" totalsRowShown="0" headerRowDxfId="21" headerRowBorderDxfId="20" tableBorderDxfId="19">
  <autoFilter ref="A319:S360" xr:uid="{A3F47CAB-CBDF-49C7-9CFC-8B156A4BF598}"/>
  <tableColumns count="19">
    <tableColumn id="1" xr3:uid="{0EDFE873-3FAA-4472-B7EB-908CB480E009}" name="Gesamtbauteil" dataDxfId="18"/>
    <tableColumn id="2" xr3:uid="{7F15130B-E1E7-40D2-903C-35F5E259D8E6}" name="Einzelschicht" dataDxfId="17"/>
    <tableColumn id="3" xr3:uid="{021149DA-F26D-4D7F-A8EE-FBB2C4C3CE73}" name="Merkmal Übersetzung DE" dataDxfId="16"/>
    <tableColumn id="4" xr3:uid="{53746825-84B2-45D4-AC56-57D228CC7E17}" name="Merkmal-Set" dataDxfId="15"/>
    <tableColumn id="5" xr3:uid="{4608C96C-86DD-4203-AB91-486BED60E0FC}" name="Merkmal" dataDxfId="14"/>
    <tableColumn id="6" xr3:uid="{EB29473E-58B0-4E30-BC04-92C147603165}" name="Einheitentyp" dataDxfId="13"/>
    <tableColumn id="7" xr3:uid="{26EDE9FA-3849-443B-814C-4217C648ACB7}" name="Einheit" dataDxfId="12"/>
    <tableColumn id="8" xr3:uid="{484B74C9-BCDB-401D-906F-4DA244BDA0FA}" name="Beschreibung" dataDxfId="11"/>
    <tableColumn id="9" xr3:uid="{FF49A11E-ECEB-44FB-A490-6FB42DCCACE8}" name="Spalte1" dataDxfId="10"/>
    <tableColumn id="10" xr3:uid="{31A24BA5-3DF0-4ED3-9973-E2382CE15417}" name="Basis Modell" dataDxfId="9"/>
    <tableColumn id="11" xr3:uid="{6073466A-5FA1-4ACE-9BC4-75986FCF3958}" name="Vorentwurf - _x000a_koordiniertes BIM-Modell (vorabgestimmt)" dataDxfId="8"/>
    <tableColumn id="12" xr3:uid="{05585F3C-BD04-448C-9F93-617DD13805A8}" name="Entwurf - _x000a_koordiniertes BIM-Modell (abgestimmt)" dataDxfId="7"/>
    <tableColumn id="13" xr3:uid="{73C1A3FB-2641-4E61-ABAD-DA1A17EA5795}" name="Genehmigungsplanung _x000a_(Einreichplanung)" dataDxfId="6"/>
    <tableColumn id="14" xr3:uid="{A879DE92-BDF7-4AA0-A564-951AFDF30B20}" name="Kostenermittlungsgrundlagen_x000a_/Ausführungplanung" dataDxfId="5"/>
    <tableColumn id="15" xr3:uid="{8FCEFA65-0A39-45B7-8F86-4D1DEAFB6F5E}" name="Spalte3" dataDxfId="4"/>
    <tableColumn id="16" xr3:uid="{7683E3B7-87D6-4539-825A-1FF64C34B919}" name="Parameter Code MMS" dataDxfId="3"/>
    <tableColumn id="17" xr3:uid="{0E288946-21A7-4FAA-B584-1B56262633D6}" name="freebim-guid" dataDxfId="2"/>
    <tableColumn id="18" xr3:uid="{E97CFB4F-036B-4CC1-BAA8-0C4F7205A94F}" name="fbim-code" dataDxfId="1"/>
    <tableColumn id="19" xr3:uid="{02935C3B-04EA-4746-ABF5-71191251F6E7}" name="Spalte2"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4720923-3680-44DD-AF30-1028E9BD6917}" name="Tabelle3" displayName="Tabelle3" ref="A363:S377" totalsRowShown="0" headerRowDxfId="194" headerRowBorderDxfId="193" tableBorderDxfId="192">
  <autoFilter ref="A363:S377" xr:uid="{5722B4E5-9400-4F95-A2BF-CD796C709B8A}"/>
  <tableColumns count="19">
    <tableColumn id="2" xr3:uid="{5EB46B56-CA7E-4FBA-AF0E-BE3905C5E280}" name="Gesamtbauteil" dataDxfId="191"/>
    <tableColumn id="3" xr3:uid="{5B3224E1-7DD3-4330-B564-14902740A669}" name="Schicht" dataDxfId="190"/>
    <tableColumn id="4" xr3:uid="{6F4F5790-1922-4469-8BB2-7BC265BF1E1E}" name="Merkmal Übersetzung DE" dataDxfId="189"/>
    <tableColumn id="5" xr3:uid="{2F6D913F-4B52-425D-B413-F3546AA70F3E}" name="Merkmal-Set" dataDxfId="188"/>
    <tableColumn id="6" xr3:uid="{F64AB6D1-CA9C-4D48-8CC7-A98BBB976FE0}" name="Merkmal" dataDxfId="187"/>
    <tableColumn id="7" xr3:uid="{CBBD2624-2A2B-43D2-BB49-8575F461D265}" name="Einheitentyp" dataDxfId="186"/>
    <tableColumn id="8" xr3:uid="{DAD14AAE-32D9-4C09-A4CD-D5AA45E86155}" name="Einheit" dataDxfId="185"/>
    <tableColumn id="9" xr3:uid="{E98FDDC8-5E8F-46CB-8118-AB3376DD3034}" name="Beschreibung" dataDxfId="184"/>
    <tableColumn id="10" xr3:uid="{DC9CB3D7-EE3D-46FF-B7E0-6950E852C3DF}" name="Spalte1" dataDxfId="183"/>
    <tableColumn id="11" xr3:uid="{36DF0681-E7D8-4092-B779-6C29006E4AF0}" name="Basis Modell" dataDxfId="182"/>
    <tableColumn id="12" xr3:uid="{664BA46C-4219-4F6C-A50B-C7A3404208FB}" name="Vorentwurf - _x000a_koordiniertes BIM-Modell (vorabgestimmt)" dataDxfId="181"/>
    <tableColumn id="13" xr3:uid="{95F4CF80-EF50-4FA2-8D82-5A2223AFCB93}" name="Entwurf - _x000a_koordiniertes BIM-Modell (abgestimmt)" dataDxfId="180"/>
    <tableColumn id="14" xr3:uid="{EF1D33C6-8F90-4285-B556-903D4BB45B9D}" name="Genehmigungsplanung _x000a_(Einreichplanung)" dataDxfId="179"/>
    <tableColumn id="15" xr3:uid="{7045429F-B44C-4BC7-87EC-CF8ECD2D7BD7}" name="Kostenermittlungsgrundlagen_x000a_/Ausführungplanung" dataDxfId="178"/>
    <tableColumn id="16" xr3:uid="{1075DD73-6139-4503-80E3-B831C14459E7}" name="Spalte3" dataDxfId="177"/>
    <tableColumn id="17" xr3:uid="{275EAC27-3AB6-4692-B61F-BAF5FF541DE3}" name="Parameter Code MMS" dataDxfId="176"/>
    <tableColumn id="18" xr3:uid="{415CC8F4-2074-4330-8FC4-816712664461}" name="freebim-guid" dataDxfId="175"/>
    <tableColumn id="19" xr3:uid="{B6DB34B2-F8F1-43CF-BFCA-F109E25C8125}" name="fbim-code" dataDxfId="174"/>
    <tableColumn id="20" xr3:uid="{88ABC01E-FD6A-47C3-A3D2-5A2E85571828}" name="Spalte2" dataDxfId="17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50C7BF5-6817-4AE6-879A-62F32613AF0B}" name="Tabelle5" displayName="Tabelle5" ref="A56:S83" totalsRowShown="0" headerRowDxfId="172" headerRowBorderDxfId="171" tableBorderDxfId="170">
  <autoFilter ref="A56:S83" xr:uid="{60A88043-7F06-4429-AFA5-68B858EB6D71}"/>
  <tableColumns count="19">
    <tableColumn id="1" xr3:uid="{8B6BCAC9-15C5-4EFE-A357-4B40808D79B5}" name="Gesamtbauteil" dataDxfId="169"/>
    <tableColumn id="2" xr3:uid="{C670A677-5760-4AB6-BDCD-1F242614857B}" name="Schicht" dataDxfId="168"/>
    <tableColumn id="3" xr3:uid="{FF186E61-0C29-4B95-A691-5572EB4486B3}" name="Merkmal Übersetzung DE" dataDxfId="167"/>
    <tableColumn id="4" xr3:uid="{201DF5DA-1DCE-4186-8551-00D5BAE7989C}" name="Merkmal-Set" dataDxfId="166"/>
    <tableColumn id="5" xr3:uid="{0D29B15D-6841-4D1E-9DCF-C6DF8F1BC31F}" name="Merkmal" dataDxfId="165"/>
    <tableColumn id="6" xr3:uid="{D57FA7B1-60F9-4B7D-B047-08C610FEB412}" name="Einheitentyp" dataDxfId="164"/>
    <tableColumn id="7" xr3:uid="{08EF08C8-F239-40AE-B5AA-43D8B10643A8}" name="Einheit" dataDxfId="163"/>
    <tableColumn id="8" xr3:uid="{3D6439CD-273B-40EE-83DF-1CD5E987CF77}" name="Beschreibung" dataDxfId="162"/>
    <tableColumn id="9" xr3:uid="{8270CF52-C6EB-4550-AE5A-4F80736B7A4C}" name="Spalte1" dataDxfId="161"/>
    <tableColumn id="10" xr3:uid="{C05F7849-3363-4182-86A8-6BC590F12FC7}" name="Basis Modell" dataDxfId="160"/>
    <tableColumn id="11" xr3:uid="{648233A6-2F47-4ADD-9FC3-4884C6A4A0DF}" name="Vorentwurf - _x000a_koordiniertes BIM-Modell (vorabgestimmt)" dataDxfId="159"/>
    <tableColumn id="12" xr3:uid="{19BCD77F-250F-4E2C-A216-2A68E69E6063}" name="Entwurf - _x000a_koordiniertes BIM-Modell (abgestimmt)" dataDxfId="158"/>
    <tableColumn id="13" xr3:uid="{974E3816-A945-4085-B9C7-1A344F27914C}" name="Genehmigungsplanung _x000a_(Einreichplanung)" dataDxfId="157"/>
    <tableColumn id="14" xr3:uid="{1B93D790-77A4-45D2-BFE4-861051ECA4FD}" name="Kostenermittlungsgrundlagen_x000a_/Ausführungplanung" dataDxfId="156"/>
    <tableColumn id="15" xr3:uid="{4E44D97E-975B-4079-837F-6DAAA3A0329F}" name="Spalte3" dataDxfId="155"/>
    <tableColumn id="16" xr3:uid="{30DA9CD8-7BAC-4A4E-A208-8CA5D23D2292}" name="Parameter Code MMS" dataDxfId="154">
      <calculatedColumnFormula>CONCATENATE("Asi_",E57)</calculatedColumnFormula>
    </tableColumn>
    <tableColumn id="17" xr3:uid="{38B56A72-2F5A-4F6F-AC3D-22D850F23470}" name="freebim-guid" dataDxfId="153"/>
    <tableColumn id="18" xr3:uid="{537851D2-379E-4272-8BE4-8C46D509C7F3}" name="fbim-code" dataDxfId="152"/>
    <tableColumn id="19" xr3:uid="{1AD5D94F-F7C2-4367-87C9-987A3678A6CF}" name="Spalte2" dataDxfId="151"/>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DB0B8B9-D36B-49A3-B8A2-EDFF3A6B2AC5}" name="Tabelle6" displayName="Tabelle6" ref="A86:S122" totalsRowShown="0" headerRowDxfId="150" headerRowBorderDxfId="149" tableBorderDxfId="148">
  <autoFilter ref="A86:S122" xr:uid="{CF69C3A4-C788-45E6-B259-C878567039E7}"/>
  <tableColumns count="19">
    <tableColumn id="1" xr3:uid="{1CB1F544-918F-4C4D-8CC2-2453AF07FBE4}" name="Gesamtbauteil" dataDxfId="147"/>
    <tableColumn id="2" xr3:uid="{7DC0B41A-8745-4B1C-A83D-B7DC6C33614B}" name="Schicht" dataDxfId="146"/>
    <tableColumn id="3" xr3:uid="{94FBC73D-96E3-4C2C-B3F3-D1A03A20A291}" name="Merkmal Übersetzung DE" dataDxfId="145"/>
    <tableColumn id="4" xr3:uid="{B74A037A-3D03-4766-966D-B6C3FB78FC73}" name="Merkmal-Set" dataDxfId="144"/>
    <tableColumn id="5" xr3:uid="{D46F6636-D6CD-43B9-8FD1-41B22A137AF5}" name="Merkmal" dataDxfId="143"/>
    <tableColumn id="6" xr3:uid="{14A11166-4E08-4980-9D70-112958C050F0}" name="Einheitentyp" dataDxfId="142"/>
    <tableColumn id="7" xr3:uid="{0BBFEFBB-2348-467D-A46F-CB0D0EBDBEFC}" name="Einheit" dataDxfId="141"/>
    <tableColumn id="8" xr3:uid="{57D854BF-B7C4-43DD-8D5B-91EA1AA2757C}" name="Beschreibung" dataDxfId="140"/>
    <tableColumn id="9" xr3:uid="{1DB068B0-BD19-48EB-A9A7-74CF3A53DE0E}" name="Spalte1" dataDxfId="139"/>
    <tableColumn id="10" xr3:uid="{D59D630C-52EF-4CE6-8262-0A3BBF97B02F}" name="Basis Modell" dataDxfId="138"/>
    <tableColumn id="11" xr3:uid="{7238AF46-5147-498E-8F02-57C519B358ED}" name="Vorentwurf - _x000a_koordiniertes BIM-Modell (vorabgestimmt)" dataDxfId="137"/>
    <tableColumn id="12" xr3:uid="{42D26F5D-D06D-4F3B-ACA3-5B65E5B89777}" name="Entwurf - _x000a_koordiniertes BIM-Modell (abgestimmt)" dataDxfId="136"/>
    <tableColumn id="13" xr3:uid="{D40DA789-A90E-4124-8FCB-9676C89F9A19}" name="Genehmigungsplanung _x000a_(Einreichplanung)" dataDxfId="135"/>
    <tableColumn id="14" xr3:uid="{AF2736E1-84B0-4F0E-8AC5-1B7ED6558C39}" name="Kostenermittlungsgrundlagen_x000a_/Ausführungplanung" dataDxfId="134"/>
    <tableColumn id="15" xr3:uid="{0AD45ADA-8AF4-4D0C-9DD3-7812F5437055}" name="Spalte3" dataDxfId="133"/>
    <tableColumn id="16" xr3:uid="{ABBBF12B-5D75-474A-BF9D-2A017785C754}" name="Parameter Code MMS" dataDxfId="132">
      <calculatedColumnFormula>CONCATENATE("Asi_",E87)</calculatedColumnFormula>
    </tableColumn>
    <tableColumn id="17" xr3:uid="{EC4EE5CB-4B9B-4738-87FC-D4E03C3EA175}" name="freebim-guid" dataDxfId="131"/>
    <tableColumn id="18" xr3:uid="{4591716B-EED7-41D5-9C26-1FFBCDBEC9ED}" name="fbim-code" dataDxfId="130"/>
    <tableColumn id="19" xr3:uid="{BBA2CA92-A14B-4ECE-A4A8-5FEB0913B09F}" name="Spalte2" dataDxfId="129"/>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39FA3E0-F5D0-4498-96BC-F8FA8A1C8133}" name="Tabelle7" displayName="Tabelle7" ref="A125:S159" totalsRowShown="0" headerRowDxfId="128" headerRowBorderDxfId="127" tableBorderDxfId="126">
  <autoFilter ref="A125:S159" xr:uid="{7D77BC73-74AC-440C-817B-17E72EE40203}"/>
  <tableColumns count="19">
    <tableColumn id="1" xr3:uid="{D4B0D6B4-A1AE-4AD5-8990-E1DD7D571194}" name="Gesamtbauteil" dataDxfId="125"/>
    <tableColumn id="2" xr3:uid="{49ACBBC8-067F-4ECA-AB5A-6605EB422C4C}" name="Schicht" dataDxfId="124"/>
    <tableColumn id="3" xr3:uid="{CEB45626-CEDE-46F4-83A3-96E1B5E1BFEA}" name="Merkmal Übersetzung DE" dataDxfId="123"/>
    <tableColumn id="4" xr3:uid="{56EDB226-80A3-4065-A441-03F9A930ACEC}" name="Merkmal-Set" dataDxfId="122"/>
    <tableColumn id="5" xr3:uid="{76D520E9-4A24-4630-B878-1A5C988DF3B9}" name="Merkmal" dataDxfId="121"/>
    <tableColumn id="6" xr3:uid="{7CD08771-7F1D-4B47-B6F9-1D0BCD427530}" name="Einheitentyp" dataDxfId="120"/>
    <tableColumn id="7" xr3:uid="{42D24D72-F574-4B31-A716-6D98F73CB673}" name="Einheit" dataDxfId="119"/>
    <tableColumn id="8" xr3:uid="{7CA323A7-5ACB-4996-885B-AEBF103E5545}" name="Beschreibung" dataDxfId="118"/>
    <tableColumn id="9" xr3:uid="{ABE69AA7-7772-4AFD-99EF-BD040682CC1A}" name="Spalte1" dataDxfId="117"/>
    <tableColumn id="10" xr3:uid="{58287D27-5769-44D6-A425-CF251EF4BEB5}" name="Basis Modell" dataDxfId="116"/>
    <tableColumn id="11" xr3:uid="{B88D56A0-FD0B-40C7-91F3-A577913F44CD}" name="Vorentwurf - _x000a_koordiniertes BIM-Modell (vorabgestimmt)" dataDxfId="115"/>
    <tableColumn id="12" xr3:uid="{50513D27-6164-4281-92DD-84509C02A3D6}" name="Entwurf - _x000a_koordiniertes BIM-Modell (abgestimmt)" dataDxfId="114"/>
    <tableColumn id="13" xr3:uid="{A6DA0CAB-56EC-4328-822B-81A3215F2574}" name="Genehmigungsplanung _x000a_(Einreichplanung)" dataDxfId="113"/>
    <tableColumn id="14" xr3:uid="{482ADF40-C18B-470D-8306-75668BA3D3F2}" name="Kostenermittlungsgrundlagen_x000a_/Ausführungplanung" dataDxfId="112"/>
    <tableColumn id="15" xr3:uid="{47E1B1A5-91B1-4028-93A9-06C46B00BE67}" name="Spalte3" dataDxfId="111"/>
    <tableColumn id="16" xr3:uid="{B3BEA30E-9CD5-414A-933D-A754E6B0E288}" name="Parameter Code MMS" dataDxfId="110">
      <calculatedColumnFormula>CONCATENATE("Asi_",E126)</calculatedColumnFormula>
    </tableColumn>
    <tableColumn id="17" xr3:uid="{CB9BFF74-7D60-43B2-8373-3D4B1194A97C}" name="freebim-guid" dataDxfId="109"/>
    <tableColumn id="18" xr3:uid="{A8AE42D1-D854-4C93-ADCB-16A3BF11CD1E}" name="fbim-code" dataDxfId="108"/>
    <tableColumn id="19" xr3:uid="{3AA95E39-D396-4A5C-8558-198933AB03E7}" name="Spalte2" dataDxfId="107"/>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D86BE592-D5F1-4AFD-A8B1-28DA98559E33}" name="Tabelle9" displayName="Tabelle9" ref="A162:S209" totalsRowShown="0" headerRowDxfId="106" headerRowBorderDxfId="105">
  <autoFilter ref="A162:S209" xr:uid="{5BBD84BD-5722-477D-BD1C-38B2462F6A63}"/>
  <tableColumns count="19">
    <tableColumn id="1" xr3:uid="{AC9B55BB-FBA1-4627-AEC6-E8A501AE235B}" name="Gesamtbauteil" dataDxfId="104"/>
    <tableColumn id="2" xr3:uid="{1B36B37F-1B78-4FD7-9AD7-D164B8FBCFED}" name="Schicht" dataDxfId="103"/>
    <tableColumn id="3" xr3:uid="{618E1FE2-B181-4249-BEBD-F4D086CC556C}" name="Merkmal Übersetzung DE" dataDxfId="102"/>
    <tableColumn id="4" xr3:uid="{14C370F9-AFC3-42E6-BAF4-38873779F93D}" name="Merkmal-Set" dataDxfId="101"/>
    <tableColumn id="5" xr3:uid="{1EFB0FDD-A9FF-4D59-9031-F4D1FDEEEEAF}" name="Merkmal" dataDxfId="100"/>
    <tableColumn id="6" xr3:uid="{2057D00E-9A0C-4B8C-8683-58AC9E0C4035}" name="Einheitentyp" dataDxfId="99"/>
    <tableColumn id="7" xr3:uid="{0B19B4D4-D070-4B68-96AE-008B0B3CE550}" name="Einheit" dataDxfId="98"/>
    <tableColumn id="8" xr3:uid="{D3048BE4-3DFE-439F-A332-449BB9A87EFD}" name="Beschreibung" dataDxfId="97"/>
    <tableColumn id="9" xr3:uid="{78628C98-CD0B-404A-BA77-859C21C18E9F}" name="Spalte1" dataDxfId="96"/>
    <tableColumn id="10" xr3:uid="{08D25B82-BFE3-4815-8EE5-9F1E97260E56}" name="Basis Modell" dataDxfId="95"/>
    <tableColumn id="11" xr3:uid="{F7015DE9-7694-4ECB-863C-3ED5772F5CAA}" name="Vorentwurf - _x000a_koordiniertes BIM-Modell (vorabgestimmt)" dataDxfId="94"/>
    <tableColumn id="12" xr3:uid="{162EC745-0CF2-4AA3-B128-211F855834DF}" name="Entwurf - _x000a_koordiniertes BIM-Modell (abgestimmt)" dataDxfId="93"/>
    <tableColumn id="13" xr3:uid="{63A688B5-25A8-48D8-A656-B0243C6D1622}" name="Genehmigungsplanung _x000a_(Einreichplanung)" dataDxfId="92"/>
    <tableColumn id="14" xr3:uid="{46CE64CA-5DD7-4EDA-AA7B-B64B20F55BD9}" name="Kostenermittlungsgrundlagen_x000a_/Ausführungplanung" dataDxfId="91"/>
    <tableColumn id="15" xr3:uid="{4AF0216C-40CF-46BA-941F-1AD316D36873}" name="Spalte3" dataDxfId="90"/>
    <tableColumn id="16" xr3:uid="{9534F065-AB18-426B-BC29-817551359500}" name="Parameter Code MMS" dataDxfId="89"/>
    <tableColumn id="17" xr3:uid="{2A29C587-F1EB-4281-A0B1-C51917EAA9D7}" name="freebim-guid" dataDxfId="88"/>
    <tableColumn id="18" xr3:uid="{22C4954C-0B22-403C-805A-20AE139C180B}" name="fbim-code" dataDxfId="87"/>
    <tableColumn id="19" xr3:uid="{14431BC0-0734-4BA3-93A4-D6F62A44A6DB}" name="Spalte2" dataDxfId="86"/>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7B41DA9-0128-4500-9A6C-B040CCD08A44}" name="Tabelle10" displayName="Tabelle10" ref="A212:S246" totalsRowShown="0" headerRowDxfId="85" headerRowBorderDxfId="84" tableBorderDxfId="83">
  <autoFilter ref="A212:S246" xr:uid="{54F04D4F-5E09-4254-A859-A2142FE0C342}"/>
  <tableColumns count="19">
    <tableColumn id="1" xr3:uid="{DD7FACE8-9BD2-403D-B7E7-12182B60E75A}" name="Gesamtbauteil" dataDxfId="82"/>
    <tableColumn id="2" xr3:uid="{D45F51CE-CAB8-43BB-A0F6-1722583140B0}" name="Schicht" dataDxfId="81"/>
    <tableColumn id="3" xr3:uid="{946934D2-D7BB-4DB1-A9A3-F74C4E51C41D}" name="Merkmal Übersetzung DE" dataDxfId="80"/>
    <tableColumn id="4" xr3:uid="{355DC82F-E8D7-45BC-A651-91B6956EC7DE}" name="Merkmal-Set" dataDxfId="79"/>
    <tableColumn id="5" xr3:uid="{4B8A85F7-5EE6-45DD-8B32-4E957CAA8012}" name="Merkmal" dataDxfId="78"/>
    <tableColumn id="6" xr3:uid="{68C2195C-72AA-424E-A353-80AA5E38F70E}" name="Einheitentyp" dataDxfId="77"/>
    <tableColumn id="7" xr3:uid="{EF0D9C20-4726-44E4-9F79-515287A9C34D}" name="Einheit" dataDxfId="76"/>
    <tableColumn id="8" xr3:uid="{C6BFDEAB-2C53-4B82-A571-B5958A20EC35}" name="Beschreibung" dataDxfId="75"/>
    <tableColumn id="9" xr3:uid="{6D798522-D55E-42F1-BE9E-62BD5EBB2719}" name="Spalte1" dataDxfId="74"/>
    <tableColumn id="10" xr3:uid="{7F35AF09-40B3-4E1D-BA87-EAFAADF24972}" name="Basis Modell" dataDxfId="73"/>
    <tableColumn id="11" xr3:uid="{62E50D85-4A53-4A77-9D81-B92AFDD1374E}" name="Vorentwurf - _x000a_koordiniertes BIM-Modell (vorabgestimmt)" dataDxfId="72"/>
    <tableColumn id="12" xr3:uid="{ACBB60DE-EDD0-40EE-877F-18AF22E1BBBC}" name="Entwurf - _x000a_koordiniertes BIM-Modell (abgestimmt)" dataDxfId="71"/>
    <tableColumn id="13" xr3:uid="{AF89FD45-DC3A-49DF-B612-04892293421F}" name="Genehmigungsplanung _x000a_(Einreichplanung)" dataDxfId="70"/>
    <tableColumn id="14" xr3:uid="{6D83FC70-D30C-4319-B02F-D66B1D76E265}" name="Kostenermittlungsgrundlagen_x000a_/Ausführungplanung" dataDxfId="69"/>
    <tableColumn id="15" xr3:uid="{49AF6DB6-6C38-4C65-8B3A-0E28EACF6B87}" name="Spalte3" dataDxfId="68"/>
    <tableColumn id="16" xr3:uid="{43258300-15BE-4B4E-B70F-2B6A40EE6090}" name="Parameter Code MMS" dataDxfId="67">
      <calculatedColumnFormula>CONCATENATE("Asi_",E213)</calculatedColumnFormula>
    </tableColumn>
    <tableColumn id="17" xr3:uid="{0B4B5812-634D-4A61-BF7F-43D29E1D9D94}" name="freebim-guid" dataDxfId="66"/>
    <tableColumn id="18" xr3:uid="{843BA5A8-3A8E-4BE6-A3E5-5C2BA2C40A88}" name="fbim-code" dataDxfId="65"/>
    <tableColumn id="19" xr3:uid="{559EF44C-25C7-45EE-A5B8-04A89B2CA80F}" name="Spalte2" dataDxfId="64"/>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C06F98E-0C88-4DF1-80C2-E416B53E6FC3}" name="Tabelle12" displayName="Tabelle12" ref="A249:S280" totalsRowShown="0" headerRowDxfId="63" headerRowBorderDxfId="62">
  <autoFilter ref="A249:S280" xr:uid="{F6DF3048-C063-44B2-A0A8-90BD3C97725E}"/>
  <tableColumns count="19">
    <tableColumn id="1" xr3:uid="{BB4BDEF0-44E5-4795-94F7-EE1D77343035}" name="Gesamtbauteil" dataDxfId="61"/>
    <tableColumn id="2" xr3:uid="{93958CD4-5E28-44B4-ADB9-D09F070D1DBD}" name="Schicht" dataDxfId="60"/>
    <tableColumn id="3" xr3:uid="{3EAD9D42-0173-4BCB-A037-83A1D06461E0}" name="Merkmal Übersetzung DE" dataDxfId="59"/>
    <tableColumn id="4" xr3:uid="{E0DF76B9-B05D-4BE2-AD51-3EEA49E9F55E}" name="Merkmal-Set" dataDxfId="58"/>
    <tableColumn id="5" xr3:uid="{A4D09504-EA86-48DD-B66E-871745505D36}" name="Merkmal" dataDxfId="57"/>
    <tableColumn id="6" xr3:uid="{F26997E8-635C-46F1-8BC0-C11139B977E6}" name="Einheitentyp" dataDxfId="56"/>
    <tableColumn id="7" xr3:uid="{2A2249C1-3DF3-418B-A1F5-D9C3C4071D83}" name="Einheit" dataDxfId="55"/>
    <tableColumn id="8" xr3:uid="{25C6390A-9E9A-4AD8-A402-AA1AA3C70314}" name="Beschreibung" dataDxfId="54"/>
    <tableColumn id="9" xr3:uid="{260D2E55-FA77-4E62-AB83-B1A1DC07A28C}" name="Spalte1" dataDxfId="53"/>
    <tableColumn id="10" xr3:uid="{B072DE1C-9DAB-455D-893C-02D9D75A551F}" name="Basis Modell" dataDxfId="52"/>
    <tableColumn id="11" xr3:uid="{5204FFC6-CF64-4079-B8C7-A5F3608A746D}" name="Vorentwurf - _x000a_koordiniertes BIM-Modell (vorabgestimmt)" dataDxfId="51"/>
    <tableColumn id="12" xr3:uid="{96321085-D4DC-4FBA-8663-A37E29971F09}" name="Entwurf - _x000a_koordiniertes BIM-Modell (abgestimmt)" dataDxfId="50"/>
    <tableColumn id="13" xr3:uid="{65493C3F-36E1-466B-8942-B03A0DA5ECCE}" name="Genehmigungsplanung _x000a_(Einreichplanung)" dataDxfId="49"/>
    <tableColumn id="14" xr3:uid="{8DCDEE86-FED4-4DB9-9ADF-10D256D1C3EC}" name="Kostenermittlungsgrundlagen_x000a_/Ausführungplanung" dataDxfId="48"/>
    <tableColumn id="15" xr3:uid="{9488106C-9B87-49F4-8F46-F0BAD7D4393D}" name="Spalte3" dataDxfId="47"/>
    <tableColumn id="16" xr3:uid="{5FF3E960-9E56-4BCB-A172-7FB7A0B1A971}" name="Parameter Code MMS" dataDxfId="46">
      <calculatedColumnFormula>CONCATENATE("Asi_",E250)</calculatedColumnFormula>
    </tableColumn>
    <tableColumn id="17" xr3:uid="{886BE640-B981-4701-B29B-8C7A3BD6A525}" name="freebim-guid" dataDxfId="45"/>
    <tableColumn id="18" xr3:uid="{D82EE2EE-B817-411A-9813-8E73A664E436}" name="fbim-code" dataDxfId="44"/>
    <tableColumn id="19" xr3:uid="{B141B608-CF36-4151-A324-C9A75641D693}" name="Spalte2" dataDxfId="43"/>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229A9F73-AFFB-4FEB-80A1-CEAAB73FF257}" name="Tabelle13" displayName="Tabelle13" ref="A283:S316" totalsRowShown="0" headerRowDxfId="42" headerRowBorderDxfId="41">
  <autoFilter ref="A283:S316" xr:uid="{796E5034-BDAF-42C6-87D8-9A0A17012D7F}"/>
  <tableColumns count="19">
    <tableColumn id="1" xr3:uid="{AC36AB31-0DA3-459E-AC14-12E098557740}" name="Gesamtbauteil" dataDxfId="40"/>
    <tableColumn id="2" xr3:uid="{B4D26229-17FE-4BF7-BD7F-079858EC60AF}" name="Schicht" dataDxfId="39"/>
    <tableColumn id="3" xr3:uid="{D96490AE-59AC-4124-A2B8-6C3CC3E3314F}" name="Merkmal Übersetzung DE" dataDxfId="38"/>
    <tableColumn id="4" xr3:uid="{50C3D790-3B43-44F4-9057-CC028C7FD74D}" name="Merkmal-Set" dataDxfId="37"/>
    <tableColumn id="5" xr3:uid="{BEF93F09-6C08-425D-8CE6-67BC92F31496}" name="Merkmal" dataDxfId="36"/>
    <tableColumn id="6" xr3:uid="{85EDB320-7609-466E-9592-A5AAE36A7245}" name="Einheitentyp" dataDxfId="35"/>
    <tableColumn id="7" xr3:uid="{B811B642-4112-49EF-8270-337DBFA4F520}" name="Einheit" dataDxfId="34"/>
    <tableColumn id="8" xr3:uid="{A512F11A-58B4-4FF3-A5B0-5F207BDC31FD}" name="Beschreibung" dataDxfId="33"/>
    <tableColumn id="9" xr3:uid="{F4E4AE0D-17AE-429C-BA31-100A101391A8}" name="Spalte1" dataDxfId="32"/>
    <tableColumn id="10" xr3:uid="{1F3D8B59-0768-47BD-84B9-31D317265999}" name="Basis Modell" dataDxfId="31"/>
    <tableColumn id="11" xr3:uid="{9FC04F88-2BF3-42D3-9D55-0AEC1A115EFF}" name="Vorentwurf - _x000a_koordiniertes BIM-Modell (vorabgestimmt)" dataDxfId="30"/>
    <tableColumn id="12" xr3:uid="{101AD1CD-1CDC-44E5-A31A-E27ECC497B3D}" name="Entwurf - _x000a_koordiniertes BIM-Modell (abgestimmt)" dataDxfId="29"/>
    <tableColumn id="13" xr3:uid="{9F742186-6F44-4DB6-84BF-8136F15142D0}" name="Genehmigungsplanung _x000a_(Einreichplanung)" dataDxfId="28"/>
    <tableColumn id="14" xr3:uid="{4184397C-620D-4B28-88D7-C72395B556A5}" name="Kostenermittlungsgrundlagen_x000a_/Ausführungplanung" dataDxfId="27"/>
    <tableColumn id="15" xr3:uid="{5E6ABDEA-AB35-4608-BC24-0E72C25216C2}" name="Spalte3" dataDxfId="26"/>
    <tableColumn id="16" xr3:uid="{970F53F4-F548-4AEE-A6FC-CA0A28E06D89}" name="Parameter Code MMS" dataDxfId="25">
      <calculatedColumnFormula>CONCATENATE("Asi_",E284)</calculatedColumnFormula>
    </tableColumn>
    <tableColumn id="17" xr3:uid="{34B72DB2-5EB3-4425-AB3D-0F2C5E3F689E}" name="freebim-guid" dataDxfId="24"/>
    <tableColumn id="18" xr3:uid="{A93A19DE-9416-4211-A134-494D19ABA5A9}" name="fbim-code" dataDxfId="23"/>
    <tableColumn id="19" xr3:uid="{CAEF8EEF-9799-44A7-859E-1BB1A6E5141E}" name="Spalte2" dataDxfId="2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330" dT="2021-12-02T12:28:52.06" personId="{695425C1-F7AF-426A-B79C-2B8193A434D4}" id="{B59CBD13-BE6C-4FC7-8524-BFC45ACA7AD8}">
    <text>Erichtungsstatus/Umbaustatus als mögliche Alternativen</text>
  </threadedComment>
</ThreadedComments>
</file>

<file path=xl/threadedComments/threadedComment2.xml><?xml version="1.0" encoding="utf-8"?>
<ThreadedComments xmlns="http://schemas.microsoft.com/office/spreadsheetml/2018/threadedcomments" xmlns:x="http://schemas.openxmlformats.org/spreadsheetml/2006/main">
  <threadedComment ref="A9" dT="2021-06-21T04:34:38.56" personId="{ECA5F79A-5389-44D6-9FCE-E4942A099647}" id="{7B18D16A-84FA-4F4E-AE56-EA4662A4BE9C}">
    <text>Doppelt vorhanden</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standards.buildingsmart.org/IFC/RELEASE/IFC4/ADD2_TC1/HTML/link/ifcstair.htm" TargetMode="External"/><Relationship Id="rId13" Type="http://schemas.openxmlformats.org/officeDocument/2006/relationships/hyperlink" Target="https://standards.buildingsmart.org/IFC/RELEASE/IFC4/ADD2_TC1/HTML/link/ifccovering.htm" TargetMode="External"/><Relationship Id="rId18" Type="http://schemas.openxmlformats.org/officeDocument/2006/relationships/table" Target="../tables/table2.xml"/><Relationship Id="rId26" Type="http://schemas.openxmlformats.org/officeDocument/2006/relationships/table" Target="../tables/table10.xml"/><Relationship Id="rId3" Type="http://schemas.openxmlformats.org/officeDocument/2006/relationships/hyperlink" Target="https://standards.buildingsmart.org/IFC/RELEASE/IFC4/ADD2_TC1/HTML/link/ifcwall.htm" TargetMode="External"/><Relationship Id="rId21" Type="http://schemas.openxmlformats.org/officeDocument/2006/relationships/table" Target="../tables/table5.xml"/><Relationship Id="rId7" Type="http://schemas.openxmlformats.org/officeDocument/2006/relationships/hyperlink" Target="https://standards.buildingsmart.org/IFC/RELEASE/IFC4/ADD2_TC1/HTML/link/ifcslab.htm" TargetMode="External"/><Relationship Id="rId12" Type="http://schemas.openxmlformats.org/officeDocument/2006/relationships/hyperlink" Target="https://standards.buildingsmart.org/IFC/RELEASE/IFC4/ADD2_TC1/HTML/link/ifcstair.htm" TargetMode="External"/><Relationship Id="rId17" Type="http://schemas.openxmlformats.org/officeDocument/2006/relationships/table" Target="../tables/table1.xml"/><Relationship Id="rId25" Type="http://schemas.openxmlformats.org/officeDocument/2006/relationships/table" Target="../tables/table9.xml"/><Relationship Id="rId2" Type="http://schemas.openxmlformats.org/officeDocument/2006/relationships/hyperlink" Target="https://standards.buildingsmart.org/IFC/RELEASE/IFC4/ADD2_TC1/HTML/schema/ifcmeasureresource/lexical/ifcpositivelengthmeasure.htm" TargetMode="External"/><Relationship Id="rId16" Type="http://schemas.openxmlformats.org/officeDocument/2006/relationships/vmlDrawing" Target="../drawings/vmlDrawing1.vml"/><Relationship Id="rId20" Type="http://schemas.openxmlformats.org/officeDocument/2006/relationships/table" Target="../tables/table4.xml"/><Relationship Id="rId1" Type="http://schemas.openxmlformats.org/officeDocument/2006/relationships/hyperlink" Target="https://standards.buildingsmart.org/IFC/RELEASE/IFC4/ADD2_TC1/HTML/schema/ifcmeasureresource/lexical/ifccountmeasure.htm" TargetMode="External"/><Relationship Id="rId6" Type="http://schemas.openxmlformats.org/officeDocument/2006/relationships/hyperlink" Target="https://standards.buildingsmart.org/IFC/RELEASE/IFC4/ADD2_TC1/HTML/link/ifcbeam.htm" TargetMode="External"/><Relationship Id="rId11" Type="http://schemas.openxmlformats.org/officeDocument/2006/relationships/hyperlink" Target="https://standards.buildingsmart.org/IFC/RELEASE/IFC4/ADD2_TC1/HTML/schema/ifcmeasureresource/lexical/ifcpositivelengthmeasure.htm" TargetMode="External"/><Relationship Id="rId24" Type="http://schemas.openxmlformats.org/officeDocument/2006/relationships/table" Target="../tables/table8.xml"/><Relationship Id="rId5" Type="http://schemas.openxmlformats.org/officeDocument/2006/relationships/hyperlink" Target="https://standards.buildingsmart.org/IFC/RELEASE/IFC4/ADD2_TC1/HTML/link/ifccolumn.htm" TargetMode="External"/><Relationship Id="rId15" Type="http://schemas.openxmlformats.org/officeDocument/2006/relationships/printerSettings" Target="../printerSettings/printerSettings1.bin"/><Relationship Id="rId23" Type="http://schemas.openxmlformats.org/officeDocument/2006/relationships/table" Target="../tables/table7.xml"/><Relationship Id="rId28" Type="http://schemas.microsoft.com/office/2017/10/relationships/threadedComment" Target="../threadedComments/threadedComment1.xml"/><Relationship Id="rId10" Type="http://schemas.openxmlformats.org/officeDocument/2006/relationships/hyperlink" Target="https://standards.buildingsmart.org/IFC/RELEASE/IFC4/ADD2_TC1/HTML/schema/ifcmeasureresource/lexical/ifccountmeasure.htm" TargetMode="External"/><Relationship Id="rId19" Type="http://schemas.openxmlformats.org/officeDocument/2006/relationships/table" Target="../tables/table3.xml"/><Relationship Id="rId4" Type="http://schemas.openxmlformats.org/officeDocument/2006/relationships/hyperlink" Target="https://standards.buildingsmart.org/IFC/RELEASE/IFC4/ADD2_TC1/HTML/link/ifcfooting.htm" TargetMode="External"/><Relationship Id="rId9" Type="http://schemas.openxmlformats.org/officeDocument/2006/relationships/hyperlink" Target="https://standards.buildingsmart.org/IFC/RELEASE/IFC4/ADD2_TC1/HTML/link/ifcroof.htm" TargetMode="External"/><Relationship Id="rId14" Type="http://schemas.openxmlformats.org/officeDocument/2006/relationships/hyperlink" Target="https://standards.buildingsmart.org/IFC/RELEASE/IFC4/ADD2_TC1/HTML/link/ifcmaterial.htm" TargetMode="External"/><Relationship Id="rId22" Type="http://schemas.openxmlformats.org/officeDocument/2006/relationships/table" Target="../tables/table6.xml"/><Relationship Id="rId27"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1285-D2DD-4CC2-B5D5-742A5F40EB8B}">
  <dimension ref="A3:AG378"/>
  <sheetViews>
    <sheetView tabSelected="1" zoomScaleNormal="100" workbookViewId="0">
      <selection activeCell="A4" sqref="A4:S378"/>
    </sheetView>
  </sheetViews>
  <sheetFormatPr baseColWidth="10" defaultRowHeight="15" outlineLevelRow="1" outlineLevelCol="1" x14ac:dyDescent="0.25"/>
  <cols>
    <col min="1" max="1" width="17.42578125" style="39" bestFit="1" customWidth="1"/>
    <col min="2" max="2" width="15.7109375" style="39" bestFit="1" customWidth="1"/>
    <col min="3" max="3" width="42" style="39" bestFit="1" customWidth="1"/>
    <col min="4" max="4" width="33.42578125" style="39" bestFit="1" customWidth="1"/>
    <col min="5" max="5" width="30" style="39" bestFit="1" customWidth="1"/>
    <col min="6" max="6" width="27.5703125" style="39" bestFit="1" customWidth="1"/>
    <col min="7" max="7" width="20.7109375" style="19" bestFit="1" customWidth="1"/>
    <col min="8" max="8" width="255.7109375" style="46" customWidth="1" outlineLevel="1"/>
    <col min="9" max="9" width="19.7109375" style="46" bestFit="1" customWidth="1"/>
    <col min="10" max="10" width="19.7109375" style="40" hidden="1" customWidth="1" outlineLevel="1"/>
    <col min="11" max="11" width="46.140625" style="39" hidden="1" customWidth="1" outlineLevel="1"/>
    <col min="12" max="12" width="42.7109375" style="39" hidden="1" customWidth="1" outlineLevel="1"/>
    <col min="13" max="13" width="26" style="39" hidden="1" customWidth="1" outlineLevel="1"/>
    <col min="14" max="14" width="32.85546875" style="26" hidden="1" customWidth="1" outlineLevel="1"/>
    <col min="15" max="15" width="10.5703125" style="40" bestFit="1" customWidth="1" collapsed="1"/>
    <col min="16" max="16" width="44.5703125" style="26" bestFit="1" customWidth="1"/>
    <col min="17" max="17" width="45.7109375" style="39" bestFit="1" customWidth="1"/>
    <col min="18" max="18" width="39.7109375" style="39" bestFit="1" customWidth="1"/>
    <col min="19" max="19" width="34.85546875" style="39" bestFit="1" customWidth="1"/>
    <col min="20" max="20" width="14.7109375" style="39" customWidth="1"/>
    <col min="21" max="27" width="11.42578125" style="39"/>
    <col min="28" max="28" width="38" style="39" customWidth="1"/>
    <col min="29" max="117" width="11.5703125" style="39" customWidth="1"/>
    <col min="118" max="1017" width="12.7109375" style="39" customWidth="1"/>
    <col min="1018" max="10017" width="13.85546875" style="39" customWidth="1"/>
    <col min="10018" max="16384" width="15" style="39" customWidth="1"/>
  </cols>
  <sheetData>
    <row r="3" spans="1:33" customFormat="1" ht="18.75" x14ac:dyDescent="0.3">
      <c r="A3" s="18" t="s">
        <v>1</v>
      </c>
      <c r="B3" s="18" t="s">
        <v>698</v>
      </c>
      <c r="C3" s="18"/>
      <c r="D3" s="5" t="str">
        <f>CONCATENATE("Anzahl Merkmale: ",COUNTA(C5:C53))</f>
        <v>Anzahl Merkmale: 49</v>
      </c>
      <c r="E3" s="18" t="s">
        <v>0</v>
      </c>
      <c r="F3" s="3"/>
      <c r="G3" s="3"/>
      <c r="H3" s="16"/>
      <c r="I3" s="18" t="s">
        <v>419</v>
      </c>
      <c r="J3" s="3"/>
      <c r="K3" s="3"/>
      <c r="L3" s="3"/>
      <c r="M3" s="17"/>
      <c r="N3" s="17"/>
      <c r="O3" s="18" t="s">
        <v>239</v>
      </c>
      <c r="P3" s="4" t="s">
        <v>641</v>
      </c>
      <c r="Q3" s="4" t="s">
        <v>639</v>
      </c>
      <c r="R3" s="4" t="s">
        <v>640</v>
      </c>
      <c r="S3" s="4"/>
      <c r="T3" s="10"/>
      <c r="U3" s="1"/>
      <c r="V3" s="1"/>
      <c r="W3" s="1"/>
      <c r="X3" s="1"/>
      <c r="Y3" s="1"/>
      <c r="Z3" s="1"/>
      <c r="AA3" s="1"/>
      <c r="AB3" s="1"/>
      <c r="AC3" s="1"/>
      <c r="AD3" s="1"/>
      <c r="AE3" s="1"/>
      <c r="AF3" s="1"/>
      <c r="AG3" s="1"/>
    </row>
    <row r="4" spans="1:33" s="20" customFormat="1" ht="31.5" outlineLevel="1" x14ac:dyDescent="0.25">
      <c r="A4" s="33" t="s">
        <v>671</v>
      </c>
      <c r="B4" s="33" t="s">
        <v>672</v>
      </c>
      <c r="C4" s="34" t="s">
        <v>240</v>
      </c>
      <c r="D4" s="34" t="s">
        <v>241</v>
      </c>
      <c r="E4" s="34" t="s">
        <v>242</v>
      </c>
      <c r="F4" s="34" t="s">
        <v>243</v>
      </c>
      <c r="G4" s="34" t="s">
        <v>244</v>
      </c>
      <c r="H4" s="35" t="s">
        <v>59</v>
      </c>
      <c r="I4" s="35" t="s">
        <v>417</v>
      </c>
      <c r="J4" s="34" t="s">
        <v>4</v>
      </c>
      <c r="K4" s="55" t="s">
        <v>729</v>
      </c>
      <c r="L4" s="54" t="s">
        <v>728</v>
      </c>
      <c r="M4" s="54" t="s">
        <v>730</v>
      </c>
      <c r="N4" s="54" t="s">
        <v>727</v>
      </c>
      <c r="O4" s="34" t="s">
        <v>418</v>
      </c>
      <c r="P4" s="34" t="s">
        <v>193</v>
      </c>
      <c r="Q4" s="34" t="s">
        <v>442</v>
      </c>
      <c r="R4" s="34" t="s">
        <v>609</v>
      </c>
      <c r="S4" s="34" t="s">
        <v>55</v>
      </c>
    </row>
    <row r="5" spans="1:33" s="21" customFormat="1" outlineLevel="1" x14ac:dyDescent="0.25">
      <c r="A5" s="27"/>
      <c r="B5" s="27"/>
      <c r="C5" s="21" t="s">
        <v>245</v>
      </c>
      <c r="H5" s="22" t="s">
        <v>246</v>
      </c>
      <c r="I5" s="47"/>
      <c r="J5" s="47"/>
      <c r="K5" s="23"/>
      <c r="O5" s="27"/>
      <c r="P5" s="23" t="s">
        <v>716</v>
      </c>
      <c r="Q5" s="23"/>
      <c r="R5" s="23"/>
      <c r="S5" s="23"/>
    </row>
    <row r="6" spans="1:33" s="21" customFormat="1" outlineLevel="1" x14ac:dyDescent="0.25">
      <c r="A6" s="27"/>
      <c r="B6" s="27"/>
      <c r="C6" s="21" t="s">
        <v>247</v>
      </c>
      <c r="H6" s="22" t="s">
        <v>248</v>
      </c>
      <c r="I6" s="47"/>
      <c r="J6" s="47"/>
      <c r="K6" s="23"/>
      <c r="O6" s="27"/>
      <c r="P6" s="23" t="s">
        <v>717</v>
      </c>
      <c r="Q6" s="23"/>
      <c r="R6" s="23"/>
      <c r="S6" s="23"/>
    </row>
    <row r="7" spans="1:33" outlineLevel="1" x14ac:dyDescent="0.25">
      <c r="A7" s="26" t="s">
        <v>194</v>
      </c>
      <c r="B7" s="26" t="s">
        <v>194</v>
      </c>
      <c r="C7" s="41" t="s">
        <v>2</v>
      </c>
      <c r="D7" s="41"/>
      <c r="E7" s="41" t="s">
        <v>2</v>
      </c>
      <c r="F7" s="39" t="s">
        <v>260</v>
      </c>
      <c r="G7" s="41"/>
      <c r="H7" s="24"/>
      <c r="I7" s="44"/>
      <c r="J7" s="44"/>
      <c r="K7" s="42"/>
      <c r="L7" s="41"/>
      <c r="M7" s="41"/>
      <c r="N7" s="41"/>
      <c r="O7" s="28"/>
      <c r="P7" s="42" t="str">
        <f>CONCATENATE("Asi_",Tabelle312[[#This Row],[Merkmal]])</f>
        <v>Asi_Name</v>
      </c>
      <c r="Q7" t="s">
        <v>524</v>
      </c>
      <c r="R7" s="39" t="s">
        <v>199</v>
      </c>
    </row>
    <row r="8" spans="1:33" outlineLevel="1" x14ac:dyDescent="0.25">
      <c r="A8" t="s">
        <v>194</v>
      </c>
      <c r="B8" t="s">
        <v>194</v>
      </c>
      <c r="C8" t="s">
        <v>3</v>
      </c>
      <c r="D8" s="41" t="s">
        <v>759</v>
      </c>
      <c r="E8" s="41" t="s">
        <v>249</v>
      </c>
      <c r="F8" s="41" t="s">
        <v>250</v>
      </c>
      <c r="G8" s="41" t="s">
        <v>251</v>
      </c>
      <c r="H8" s="24" t="s">
        <v>385</v>
      </c>
      <c r="I8" s="44"/>
      <c r="J8" s="44" t="s">
        <v>194</v>
      </c>
      <c r="K8" s="42"/>
      <c r="L8" s="41"/>
      <c r="M8" s="41"/>
      <c r="N8" s="41"/>
      <c r="O8" s="28"/>
      <c r="P8" s="42" t="str">
        <f>CONCATENATE("Asi_",Tabelle312[[#This Row],[Merkmal]],"_",$B$3 )</f>
        <v>Asi_Length_Wall</v>
      </c>
      <c r="Q8" s="39" t="s">
        <v>517</v>
      </c>
      <c r="R8" s="39" t="s">
        <v>200</v>
      </c>
    </row>
    <row r="9" spans="1:33" outlineLevel="1" x14ac:dyDescent="0.25">
      <c r="A9" t="s">
        <v>194</v>
      </c>
      <c r="B9" t="s">
        <v>194</v>
      </c>
      <c r="C9" s="39" t="s">
        <v>6</v>
      </c>
      <c r="D9" s="41" t="s">
        <v>759</v>
      </c>
      <c r="E9" s="41" t="s">
        <v>252</v>
      </c>
      <c r="F9" s="39" t="s">
        <v>250</v>
      </c>
      <c r="G9" s="39" t="s">
        <v>251</v>
      </c>
      <c r="H9" s="19" t="s">
        <v>386</v>
      </c>
      <c r="I9" s="44"/>
      <c r="J9" s="46" t="s">
        <v>194</v>
      </c>
      <c r="K9" s="40"/>
      <c r="N9" s="39"/>
      <c r="O9" s="28"/>
      <c r="P9" s="42" t="str">
        <f>CONCATENATE("Asi_",Tabelle312[[#This Row],[Merkmal]],"_",$B$3 )</f>
        <v>Asi_Width_Wall</v>
      </c>
      <c r="Q9" s="39" t="s">
        <v>468</v>
      </c>
      <c r="R9" s="39" t="s">
        <v>201</v>
      </c>
    </row>
    <row r="10" spans="1:33" outlineLevel="1" x14ac:dyDescent="0.25">
      <c r="A10" t="s">
        <v>194</v>
      </c>
      <c r="B10" t="s">
        <v>194</v>
      </c>
      <c r="C10" s="39" t="s">
        <v>9</v>
      </c>
      <c r="D10" s="41" t="s">
        <v>759</v>
      </c>
      <c r="E10" s="41" t="s">
        <v>253</v>
      </c>
      <c r="F10" s="39" t="s">
        <v>250</v>
      </c>
      <c r="G10" s="39" t="s">
        <v>251</v>
      </c>
      <c r="H10" s="19" t="s">
        <v>387</v>
      </c>
      <c r="I10" s="44"/>
      <c r="J10" s="46" t="s">
        <v>194</v>
      </c>
      <c r="K10" s="40"/>
      <c r="N10" s="39"/>
      <c r="O10" s="28"/>
      <c r="P10" s="42" t="str">
        <f>CONCATENATE("Asi_",Tabelle312[[#This Row],[Merkmal]],"_",$B$3 )</f>
        <v>Asi_Height_Wall</v>
      </c>
      <c r="Q10" s="39" t="s">
        <v>514</v>
      </c>
      <c r="R10" s="39" t="s">
        <v>202</v>
      </c>
    </row>
    <row r="11" spans="1:33" outlineLevel="1" x14ac:dyDescent="0.25">
      <c r="A11" t="s">
        <v>194</v>
      </c>
      <c r="B11" t="s">
        <v>194</v>
      </c>
      <c r="C11" s="39" t="s">
        <v>10</v>
      </c>
      <c r="D11" s="41" t="s">
        <v>759</v>
      </c>
      <c r="E11" s="41" t="s">
        <v>254</v>
      </c>
      <c r="F11" s="39" t="s">
        <v>250</v>
      </c>
      <c r="G11" s="39" t="s">
        <v>287</v>
      </c>
      <c r="H11" s="19" t="s">
        <v>388</v>
      </c>
      <c r="I11" s="44"/>
      <c r="J11" s="46" t="s">
        <v>194</v>
      </c>
      <c r="K11" s="40"/>
      <c r="N11" s="39"/>
      <c r="O11" s="28"/>
      <c r="P11" s="42" t="str">
        <f>CONCATENATE("Asi_",Tabelle312[[#This Row],[Merkmal]],"_",$B$3 )</f>
        <v>Asi_NetSideArea_Wall</v>
      </c>
      <c r="Q11" s="39" t="s">
        <v>462</v>
      </c>
      <c r="R11" s="39" t="s">
        <v>203</v>
      </c>
    </row>
    <row r="12" spans="1:33" outlineLevel="1" x14ac:dyDescent="0.25">
      <c r="A12" t="s">
        <v>194</v>
      </c>
      <c r="B12" t="s">
        <v>194</v>
      </c>
      <c r="C12" s="39" t="s">
        <v>41</v>
      </c>
      <c r="D12" s="41" t="s">
        <v>759</v>
      </c>
      <c r="E12" s="41" t="s">
        <v>255</v>
      </c>
      <c r="F12" s="39" t="s">
        <v>250</v>
      </c>
      <c r="G12" s="39" t="s">
        <v>287</v>
      </c>
      <c r="H12" s="19" t="s">
        <v>389</v>
      </c>
      <c r="I12" s="44"/>
      <c r="J12" s="46" t="s">
        <v>194</v>
      </c>
      <c r="K12" s="40"/>
      <c r="N12" s="39"/>
      <c r="O12" s="28"/>
      <c r="P12" s="42" t="str">
        <f>CONCATENATE("Asi_",Tabelle312[[#This Row],[Merkmal]],"_",$B$3 )</f>
        <v>Asi_GrossSideArea_Wall</v>
      </c>
      <c r="Q12" s="39" t="s">
        <v>463</v>
      </c>
      <c r="R12" s="39" t="s">
        <v>610</v>
      </c>
    </row>
    <row r="13" spans="1:33" outlineLevel="1" x14ac:dyDescent="0.25">
      <c r="A13" t="s">
        <v>194</v>
      </c>
      <c r="B13" t="s">
        <v>194</v>
      </c>
      <c r="C13" s="39" t="s">
        <v>439</v>
      </c>
      <c r="D13" s="41" t="s">
        <v>759</v>
      </c>
      <c r="E13" s="41" t="s">
        <v>440</v>
      </c>
      <c r="F13" s="39" t="s">
        <v>250</v>
      </c>
      <c r="G13" s="39" t="s">
        <v>287</v>
      </c>
      <c r="H13" s="19" t="s">
        <v>441</v>
      </c>
      <c r="I13" s="44"/>
      <c r="J13" s="46" t="s">
        <v>194</v>
      </c>
      <c r="K13" s="40"/>
      <c r="N13" s="39"/>
      <c r="O13" s="28"/>
      <c r="P13" s="42" t="str">
        <f>CONCATENATE("Asi_",Tabelle312[[#This Row],[Merkmal]],"_",$B$3 )</f>
        <v>Asi_NetFootprintArea_Wall</v>
      </c>
      <c r="Q13" s="39" t="s">
        <v>464</v>
      </c>
      <c r="R13" s="39" t="s">
        <v>465</v>
      </c>
    </row>
    <row r="14" spans="1:33" outlineLevel="1" x14ac:dyDescent="0.25">
      <c r="A14" t="s">
        <v>194</v>
      </c>
      <c r="B14" t="s">
        <v>194</v>
      </c>
      <c r="C14" s="39" t="s">
        <v>413</v>
      </c>
      <c r="D14" s="41" t="s">
        <v>759</v>
      </c>
      <c r="E14" s="41" t="s">
        <v>414</v>
      </c>
      <c r="F14" s="39" t="s">
        <v>250</v>
      </c>
      <c r="G14" s="39" t="s">
        <v>287</v>
      </c>
      <c r="H14" s="19" t="s">
        <v>415</v>
      </c>
      <c r="I14" s="44"/>
      <c r="J14" s="46" t="s">
        <v>194</v>
      </c>
      <c r="K14" s="40"/>
      <c r="N14" s="39"/>
      <c r="O14" s="28"/>
      <c r="P14" s="42" t="str">
        <f>CONCATENATE("Asi_",Tabelle312[[#This Row],[Merkmal]],"_",$B$3 )</f>
        <v>Asi_GrossFootprintArea_Wall</v>
      </c>
      <c r="Q14" s="39" t="s">
        <v>466</v>
      </c>
      <c r="R14" s="39" t="s">
        <v>467</v>
      </c>
    </row>
    <row r="15" spans="1:33" outlineLevel="1" x14ac:dyDescent="0.25">
      <c r="A15" t="s">
        <v>194</v>
      </c>
      <c r="B15" t="s">
        <v>194</v>
      </c>
      <c r="C15" s="39" t="s">
        <v>11</v>
      </c>
      <c r="D15" s="41" t="s">
        <v>759</v>
      </c>
      <c r="E15" s="41" t="s">
        <v>256</v>
      </c>
      <c r="F15" s="39" t="s">
        <v>250</v>
      </c>
      <c r="G15" s="39" t="s">
        <v>286</v>
      </c>
      <c r="H15" s="57" t="s">
        <v>768</v>
      </c>
      <c r="I15" s="44"/>
      <c r="J15" s="46" t="s">
        <v>194</v>
      </c>
      <c r="K15" s="40"/>
      <c r="N15" s="39"/>
      <c r="O15" s="28"/>
      <c r="P15" s="42" t="str">
        <f>CONCATENATE("Asi_",Tabelle312[[#This Row],[Merkmal]],"_",$B$3 )</f>
        <v>Asi_NetVolume_Wall</v>
      </c>
      <c r="Q15" s="39" t="s">
        <v>446</v>
      </c>
      <c r="R15" s="39" t="s">
        <v>204</v>
      </c>
    </row>
    <row r="16" spans="1:33" outlineLevel="1" x14ac:dyDescent="0.25">
      <c r="A16" t="s">
        <v>194</v>
      </c>
      <c r="B16" t="s">
        <v>194</v>
      </c>
      <c r="C16" s="39" t="s">
        <v>39</v>
      </c>
      <c r="D16" s="41" t="s">
        <v>759</v>
      </c>
      <c r="E16" s="41" t="s">
        <v>257</v>
      </c>
      <c r="F16" s="39" t="s">
        <v>250</v>
      </c>
      <c r="G16" s="39" t="s">
        <v>286</v>
      </c>
      <c r="H16" s="19" t="s">
        <v>390</v>
      </c>
      <c r="I16" s="44"/>
      <c r="J16" s="46" t="s">
        <v>194</v>
      </c>
      <c r="K16" s="40"/>
      <c r="N16" s="39"/>
      <c r="O16" s="28"/>
      <c r="P16" s="42" t="str">
        <f>CONCATENATE("Asi_",Tabelle312[[#This Row],[Merkmal]],"_",$B$3 )</f>
        <v>Asi_GrossVolume_Wall</v>
      </c>
      <c r="Q16" s="39" t="s">
        <v>486</v>
      </c>
      <c r="R16" s="39" t="s">
        <v>205</v>
      </c>
    </row>
    <row r="17" spans="1:18" outlineLevel="1" x14ac:dyDescent="0.25">
      <c r="A17" t="s">
        <v>194</v>
      </c>
      <c r="B17" s="28"/>
      <c r="C17" s="39" t="s">
        <v>188</v>
      </c>
      <c r="D17" s="39" t="s">
        <v>258</v>
      </c>
      <c r="E17" s="41" t="s">
        <v>259</v>
      </c>
      <c r="F17" s="39" t="s">
        <v>260</v>
      </c>
      <c r="G17" s="39"/>
      <c r="H17" s="19" t="s">
        <v>303</v>
      </c>
      <c r="I17" s="44"/>
      <c r="J17" s="46"/>
      <c r="K17" s="40"/>
      <c r="L17" s="39" t="s">
        <v>5</v>
      </c>
      <c r="N17" s="39"/>
      <c r="O17" s="28"/>
      <c r="P17" s="42" t="str">
        <f>CONCATENATE("Asi_",Tabelle312[[#This Row],[Merkmal]])</f>
        <v>Asi_Reference</v>
      </c>
      <c r="Q17" s="39" t="s">
        <v>608</v>
      </c>
      <c r="R17" s="39" t="s">
        <v>637</v>
      </c>
    </row>
    <row r="18" spans="1:18" ht="30" outlineLevel="1" x14ac:dyDescent="0.25">
      <c r="A18" t="s">
        <v>194</v>
      </c>
      <c r="B18" s="28"/>
      <c r="C18" s="39" t="s">
        <v>56</v>
      </c>
      <c r="D18" s="39" t="s">
        <v>258</v>
      </c>
      <c r="E18" s="41" t="s">
        <v>56</v>
      </c>
      <c r="F18" s="39" t="s">
        <v>261</v>
      </c>
      <c r="G18" s="39"/>
      <c r="H18" s="36" t="s">
        <v>304</v>
      </c>
      <c r="I18" s="44"/>
      <c r="J18" s="46"/>
      <c r="K18" s="40" t="s">
        <v>5</v>
      </c>
      <c r="N18" s="39"/>
      <c r="O18" s="28"/>
      <c r="P18" s="42" t="str">
        <f>CONCATENATE("Asi_",Tabelle312[[#This Row],[Merkmal]])</f>
        <v>Asi_Status</v>
      </c>
      <c r="Q18" s="39" t="s">
        <v>480</v>
      </c>
      <c r="R18" s="39" t="s">
        <v>611</v>
      </c>
    </row>
    <row r="19" spans="1:18" outlineLevel="1" x14ac:dyDescent="0.25">
      <c r="A19" t="s">
        <v>194</v>
      </c>
      <c r="B19" s="28"/>
      <c r="C19" s="39" t="s">
        <v>44</v>
      </c>
      <c r="D19" s="39" t="s">
        <v>258</v>
      </c>
      <c r="E19" s="41" t="s">
        <v>262</v>
      </c>
      <c r="F19" s="39" t="s">
        <v>377</v>
      </c>
      <c r="G19" s="39"/>
      <c r="H19" s="19" t="s">
        <v>338</v>
      </c>
      <c r="I19" s="44"/>
      <c r="J19" s="46"/>
      <c r="K19" s="40"/>
      <c r="M19" s="39" t="s">
        <v>43</v>
      </c>
      <c r="N19" s="39"/>
      <c r="O19" s="28"/>
      <c r="P19" s="42" t="str">
        <f>CONCATENATE("Asi_",Tabelle312[[#This Row],[Merkmal]],"_",$B$3 )</f>
        <v>Asi_AcousticRating_Wall</v>
      </c>
      <c r="Q19" s="39" t="s">
        <v>481</v>
      </c>
      <c r="R19" s="39" t="s">
        <v>636</v>
      </c>
    </row>
    <row r="20" spans="1:18" outlineLevel="1" x14ac:dyDescent="0.25">
      <c r="A20" t="s">
        <v>194</v>
      </c>
      <c r="B20" s="28"/>
      <c r="C20" s="39" t="s">
        <v>42</v>
      </c>
      <c r="D20" s="39" t="s">
        <v>258</v>
      </c>
      <c r="E20" s="41" t="s">
        <v>263</v>
      </c>
      <c r="F20" s="39" t="s">
        <v>261</v>
      </c>
      <c r="G20" s="39"/>
      <c r="H20" s="19" t="s">
        <v>308</v>
      </c>
      <c r="I20" s="44"/>
      <c r="J20" s="46"/>
      <c r="K20" s="40"/>
      <c r="L20" s="39" t="s">
        <v>45</v>
      </c>
      <c r="N20" s="39"/>
      <c r="O20" s="28"/>
      <c r="P20" s="42" t="str">
        <f>CONCATENATE("Asi_",Tabelle312[[#This Row],[Merkmal]],"_",$B$3 )</f>
        <v>Asi_FireRating_Wall</v>
      </c>
      <c r="Q20" s="39" t="s">
        <v>586</v>
      </c>
      <c r="R20" s="39" t="s">
        <v>587</v>
      </c>
    </row>
    <row r="21" spans="1:18" outlineLevel="1" x14ac:dyDescent="0.25">
      <c r="A21" t="s">
        <v>194</v>
      </c>
      <c r="B21" s="28"/>
      <c r="C21" s="39" t="s">
        <v>264</v>
      </c>
      <c r="D21" s="39" t="s">
        <v>258</v>
      </c>
      <c r="E21" s="41" t="s">
        <v>265</v>
      </c>
      <c r="F21" s="39" t="s">
        <v>380</v>
      </c>
      <c r="G21" s="39" t="s">
        <v>381</v>
      </c>
      <c r="H21" s="19" t="s">
        <v>422</v>
      </c>
      <c r="I21" s="44"/>
      <c r="J21" s="46"/>
      <c r="K21" s="40"/>
      <c r="L21" s="39" t="s">
        <v>45</v>
      </c>
      <c r="N21" s="39"/>
      <c r="O21" s="28"/>
      <c r="P21" s="42" t="str">
        <f>CONCATENATE("Asi_",Tabelle312[[#This Row],[Merkmal]])</f>
        <v>Asi_Combustible</v>
      </c>
      <c r="Q21" s="39" t="s">
        <v>487</v>
      </c>
    </row>
    <row r="22" spans="1:18" outlineLevel="1" x14ac:dyDescent="0.25">
      <c r="A22" t="s">
        <v>194</v>
      </c>
      <c r="B22" s="28"/>
      <c r="C22" s="39" t="s">
        <v>46</v>
      </c>
      <c r="D22" s="39" t="s">
        <v>258</v>
      </c>
      <c r="E22" s="41" t="s">
        <v>337</v>
      </c>
      <c r="F22" s="39" t="s">
        <v>261</v>
      </c>
      <c r="G22" s="39"/>
      <c r="H22" s="19" t="s">
        <v>401</v>
      </c>
      <c r="I22" s="44"/>
      <c r="J22" s="46"/>
      <c r="K22" s="40"/>
      <c r="M22" s="39" t="s">
        <v>45</v>
      </c>
      <c r="N22" s="39"/>
      <c r="O22" s="28"/>
      <c r="P22" s="42" t="str">
        <f>CONCATENATE("Asi_",Tabelle312[[#This Row],[Merkmal]],"_",$B$3 )</f>
        <v>Asi_SurfaceSpreadOfFlame_Wall</v>
      </c>
      <c r="Q22" s="39" t="s">
        <v>490</v>
      </c>
      <c r="R22" s="39" t="s">
        <v>491</v>
      </c>
    </row>
    <row r="23" spans="1:18" ht="30" outlineLevel="1" x14ac:dyDescent="0.25">
      <c r="A23" t="s">
        <v>194</v>
      </c>
      <c r="B23" s="28"/>
      <c r="C23" s="39" t="s">
        <v>412</v>
      </c>
      <c r="D23" s="39" t="s">
        <v>258</v>
      </c>
      <c r="E23" s="41" t="s">
        <v>266</v>
      </c>
      <c r="F23" s="39" t="s">
        <v>378</v>
      </c>
      <c r="G23" s="39" t="s">
        <v>379</v>
      </c>
      <c r="H23" s="36" t="s">
        <v>402</v>
      </c>
      <c r="I23" s="44"/>
      <c r="J23" s="46"/>
      <c r="K23" s="40"/>
      <c r="L23" s="39" t="s">
        <v>43</v>
      </c>
      <c r="N23" s="39"/>
      <c r="O23" s="28"/>
      <c r="P23" s="42" t="str">
        <f>CONCATENATE("Asi_",Tabelle312[[#This Row],[Merkmal]])</f>
        <v>Asi_ThermalTransmittance</v>
      </c>
      <c r="Q23" s="39" t="s">
        <v>448</v>
      </c>
      <c r="R23" s="39" t="s">
        <v>449</v>
      </c>
    </row>
    <row r="24" spans="1:18" outlineLevel="1" x14ac:dyDescent="0.25">
      <c r="A24" t="s">
        <v>194</v>
      </c>
      <c r="B24" s="28"/>
      <c r="C24" s="39" t="s">
        <v>13</v>
      </c>
      <c r="D24" s="39" t="s">
        <v>258</v>
      </c>
      <c r="E24" s="41" t="s">
        <v>267</v>
      </c>
      <c r="F24" s="39" t="s">
        <v>380</v>
      </c>
      <c r="G24" s="39" t="s">
        <v>381</v>
      </c>
      <c r="H24" s="19" t="s">
        <v>306</v>
      </c>
      <c r="I24" s="44"/>
      <c r="J24" s="46"/>
      <c r="K24" s="40" t="s">
        <v>5</v>
      </c>
      <c r="N24" s="39"/>
      <c r="O24" s="28"/>
      <c r="P24" s="42" t="str">
        <f>CONCATENATE("Asi_",Tabelle312[[#This Row],[Merkmal]])</f>
        <v>Asi_IsExternal</v>
      </c>
      <c r="Q24" s="39" t="s">
        <v>447</v>
      </c>
      <c r="R24" s="39" t="s">
        <v>206</v>
      </c>
    </row>
    <row r="25" spans="1:18" outlineLevel="1" x14ac:dyDescent="0.25">
      <c r="A25" t="s">
        <v>194</v>
      </c>
      <c r="B25"/>
      <c r="C25" s="38" t="s">
        <v>48</v>
      </c>
      <c r="D25" s="39" t="s">
        <v>258</v>
      </c>
      <c r="E25" s="41" t="s">
        <v>268</v>
      </c>
      <c r="F25" s="39" t="s">
        <v>380</v>
      </c>
      <c r="G25" s="39" t="s">
        <v>381</v>
      </c>
      <c r="H25" s="19" t="s">
        <v>307</v>
      </c>
      <c r="I25" s="44"/>
      <c r="J25" s="46"/>
      <c r="K25" s="40" t="s">
        <v>5</v>
      </c>
      <c r="L25" s="39" t="s">
        <v>7</v>
      </c>
      <c r="N25" s="39"/>
      <c r="O25" s="28"/>
      <c r="P25" s="42" t="str">
        <f>CONCATENATE("Asi_",Tabelle312[[#This Row],[Merkmal]])</f>
        <v>Asi_LoadBearing</v>
      </c>
      <c r="Q25" s="39" t="s">
        <v>542</v>
      </c>
      <c r="R25" s="39" t="s">
        <v>230</v>
      </c>
    </row>
    <row r="26" spans="1:18" outlineLevel="1" x14ac:dyDescent="0.25">
      <c r="A26" t="s">
        <v>194</v>
      </c>
      <c r="B26" s="28"/>
      <c r="C26" s="39" t="s">
        <v>195</v>
      </c>
      <c r="D26" s="39" t="s">
        <v>258</v>
      </c>
      <c r="E26" s="41" t="s">
        <v>269</v>
      </c>
      <c r="F26" s="39" t="s">
        <v>380</v>
      </c>
      <c r="G26" s="39" t="s">
        <v>381</v>
      </c>
      <c r="H26" s="19" t="s">
        <v>423</v>
      </c>
      <c r="I26" s="44"/>
      <c r="J26" s="46"/>
      <c r="K26" s="40" t="s">
        <v>5</v>
      </c>
      <c r="N26" s="39"/>
      <c r="O26" s="28"/>
      <c r="P26" s="42" t="str">
        <f>CONCATENATE("Asi_",Tabelle312[[#This Row],[Merkmal]])</f>
        <v>Asi_ExtendToStructure</v>
      </c>
      <c r="Q26" s="39" t="s">
        <v>522</v>
      </c>
      <c r="R26" s="39" t="s">
        <v>523</v>
      </c>
    </row>
    <row r="27" spans="1:18" outlineLevel="1" x14ac:dyDescent="0.25">
      <c r="A27" t="s">
        <v>194</v>
      </c>
      <c r="B27" s="28"/>
      <c r="C27" s="25" t="s">
        <v>270</v>
      </c>
      <c r="D27" s="39" t="s">
        <v>258</v>
      </c>
      <c r="E27" s="41" t="s">
        <v>271</v>
      </c>
      <c r="F27" s="39" t="s">
        <v>380</v>
      </c>
      <c r="G27" s="39" t="s">
        <v>381</v>
      </c>
      <c r="H27" s="19" t="s">
        <v>424</v>
      </c>
      <c r="I27" s="44"/>
      <c r="J27" s="46"/>
      <c r="K27" s="40"/>
      <c r="L27" s="39" t="s">
        <v>45</v>
      </c>
      <c r="N27" s="39"/>
      <c r="O27" s="28"/>
      <c r="P27" s="42" t="str">
        <f>CONCATENATE("Asi_",Tabelle312[[#This Row],[Merkmal]])</f>
        <v>Asi_Compartmentation</v>
      </c>
      <c r="Q27" s="39" t="s">
        <v>488</v>
      </c>
      <c r="R27" s="39" t="s">
        <v>489</v>
      </c>
    </row>
    <row r="28" spans="1:18" s="28" customFormat="1" outlineLevel="1" x14ac:dyDescent="0.25">
      <c r="A28" s="28" t="s">
        <v>194</v>
      </c>
      <c r="B28" s="28" t="s">
        <v>194</v>
      </c>
      <c r="C28" s="28" t="s">
        <v>15</v>
      </c>
      <c r="D28" s="28" t="s">
        <v>272</v>
      </c>
      <c r="E28" s="28" t="s">
        <v>273</v>
      </c>
      <c r="F28" s="28" t="s">
        <v>261</v>
      </c>
      <c r="H28" s="28" t="s">
        <v>309</v>
      </c>
      <c r="N28" s="28" t="s">
        <v>7</v>
      </c>
      <c r="P28" s="28" t="str">
        <f>CONCATENATE("Asi_",Tabelle312[[#This Row],[Merkmal]],"_Concrete")</f>
        <v>Asi_StrengthClass_Concrete</v>
      </c>
      <c r="Q28" s="28" t="s">
        <v>443</v>
      </c>
      <c r="R28" s="28" t="s">
        <v>444</v>
      </c>
    </row>
    <row r="29" spans="1:18" s="28" customFormat="1" outlineLevel="1" x14ac:dyDescent="0.25">
      <c r="A29" s="28" t="s">
        <v>194</v>
      </c>
      <c r="B29" s="28" t="s">
        <v>194</v>
      </c>
      <c r="C29" s="28" t="s">
        <v>16</v>
      </c>
      <c r="D29" s="28" t="s">
        <v>272</v>
      </c>
      <c r="E29" s="28" t="s">
        <v>274</v>
      </c>
      <c r="F29" s="28" t="s">
        <v>261</v>
      </c>
      <c r="H29" s="28" t="s">
        <v>310</v>
      </c>
      <c r="N29" s="28" t="s">
        <v>7</v>
      </c>
      <c r="P29" s="28" t="str">
        <f>CONCATENATE("Asi_",Tabelle312[[#This Row],[Merkmal]],"_Concrete")</f>
        <v>Asi_ExposureClass_Concrete</v>
      </c>
      <c r="Q29" s="28" t="s">
        <v>445</v>
      </c>
    </row>
    <row r="30" spans="1:18" s="28" customFormat="1" outlineLevel="1" x14ac:dyDescent="0.25">
      <c r="A30" s="28" t="s">
        <v>194</v>
      </c>
      <c r="B30" s="28" t="s">
        <v>194</v>
      </c>
      <c r="C30" s="28" t="s">
        <v>17</v>
      </c>
      <c r="D30" s="28" t="s">
        <v>272</v>
      </c>
      <c r="E30" s="28" t="s">
        <v>275</v>
      </c>
      <c r="F30" s="28" t="s">
        <v>111</v>
      </c>
      <c r="G30" s="28" t="s">
        <v>312</v>
      </c>
      <c r="H30" s="28" t="s">
        <v>311</v>
      </c>
      <c r="N30" s="28" t="s">
        <v>7</v>
      </c>
      <c r="P30" s="28" t="str">
        <f>CONCATENATE("Asi_",Tabelle312[[#This Row],[Merkmal]],"_Concrete")</f>
        <v>Asi_ReinforcementVolumeRatio_Concrete</v>
      </c>
      <c r="Q30" s="28" t="s">
        <v>479</v>
      </c>
      <c r="R30" s="28" t="s">
        <v>207</v>
      </c>
    </row>
    <row r="31" spans="1:18" s="28" customFormat="1" outlineLevel="1" x14ac:dyDescent="0.25">
      <c r="A31" s="28" t="s">
        <v>194</v>
      </c>
      <c r="B31" s="28" t="s">
        <v>194</v>
      </c>
      <c r="C31" s="28" t="s">
        <v>430</v>
      </c>
      <c r="D31" s="28" t="s">
        <v>272</v>
      </c>
      <c r="E31" s="28" t="s">
        <v>372</v>
      </c>
      <c r="F31" s="28" t="s">
        <v>261</v>
      </c>
      <c r="H31" s="28" t="s">
        <v>321</v>
      </c>
      <c r="N31" s="28" t="s">
        <v>7</v>
      </c>
      <c r="P31" s="28" t="str">
        <f>CONCATENATE("Asi_",Tabelle312[[#This Row],[Merkmal]],"_Concrete")</f>
        <v>Asi_ReinforcementStrengthClass_Concrete</v>
      </c>
      <c r="Q31" s="28" t="s">
        <v>588</v>
      </c>
      <c r="R31" s="28" t="s">
        <v>590</v>
      </c>
    </row>
    <row r="32" spans="1:18" s="28" customFormat="1" outlineLevel="1" x14ac:dyDescent="0.25">
      <c r="A32" s="28" t="s">
        <v>194</v>
      </c>
      <c r="B32" s="28" t="s">
        <v>194</v>
      </c>
      <c r="C32" s="28" t="s">
        <v>229</v>
      </c>
      <c r="D32" s="28" t="s">
        <v>400</v>
      </c>
      <c r="E32" s="28" t="s">
        <v>276</v>
      </c>
      <c r="F32" s="28" t="s">
        <v>382</v>
      </c>
      <c r="G32" s="28" t="s">
        <v>398</v>
      </c>
      <c r="H32" s="28" t="s">
        <v>429</v>
      </c>
      <c r="N32" s="28" t="s">
        <v>7</v>
      </c>
      <c r="P32" s="28" t="str">
        <f>CONCATENATE("Asi_",Tabelle312[[#This Row],[Merkmal]],"_Concrete")</f>
        <v>Asi_MeshToTotalRatio_Concrete</v>
      </c>
    </row>
    <row r="33" spans="1:18" s="28" customFormat="1" outlineLevel="1" x14ac:dyDescent="0.25">
      <c r="A33" s="28" t="s">
        <v>194</v>
      </c>
      <c r="B33" s="28" t="s">
        <v>194</v>
      </c>
      <c r="C33" s="28" t="s">
        <v>18</v>
      </c>
      <c r="D33" s="28" t="s">
        <v>400</v>
      </c>
      <c r="E33" s="28" t="s">
        <v>277</v>
      </c>
      <c r="F33" s="28" t="s">
        <v>261</v>
      </c>
      <c r="H33" s="28" t="s">
        <v>384</v>
      </c>
      <c r="N33" s="28" t="s">
        <v>7</v>
      </c>
      <c r="P33" s="28" t="str">
        <f>CONCATENATE("Asi_",Tabelle312[[#This Row],[Merkmal]],"_Concrete")</f>
        <v>Asi_ShortDescription_Concrete</v>
      </c>
      <c r="Q33" s="28" t="s">
        <v>485</v>
      </c>
      <c r="R33" s="28" t="s">
        <v>208</v>
      </c>
    </row>
    <row r="34" spans="1:18" s="28" customFormat="1" outlineLevel="1" x14ac:dyDescent="0.25">
      <c r="A34" s="28" t="s">
        <v>194</v>
      </c>
      <c r="B34" s="28" t="s">
        <v>194</v>
      </c>
      <c r="C34" s="28" t="s">
        <v>14</v>
      </c>
      <c r="D34" s="28" t="s">
        <v>272</v>
      </c>
      <c r="E34" s="28" t="s">
        <v>278</v>
      </c>
      <c r="F34" s="28" t="s">
        <v>261</v>
      </c>
      <c r="H34" s="28" t="s">
        <v>426</v>
      </c>
      <c r="N34" s="28" t="s">
        <v>7</v>
      </c>
      <c r="P34" s="28" t="str">
        <f>CONCATENATE("Asi_",Tabelle312[[#This Row],[Merkmal]],"_Concrete")</f>
        <v>Asi_ConstructionMethod_Concrete</v>
      </c>
      <c r="Q34" s="28" t="s">
        <v>505</v>
      </c>
    </row>
    <row r="35" spans="1:18" s="58" customFormat="1" outlineLevel="1" x14ac:dyDescent="0.25">
      <c r="A35" s="58" t="s">
        <v>194</v>
      </c>
      <c r="C35" s="58" t="s">
        <v>584</v>
      </c>
      <c r="D35" s="58" t="s">
        <v>400</v>
      </c>
      <c r="E35" s="58" t="s">
        <v>760</v>
      </c>
      <c r="F35" s="58" t="s">
        <v>380</v>
      </c>
      <c r="G35" s="58" t="s">
        <v>381</v>
      </c>
      <c r="H35" s="58" t="s">
        <v>761</v>
      </c>
      <c r="L35" s="58" t="s">
        <v>762</v>
      </c>
      <c r="P35" s="58" t="str">
        <f>CONCATENATE("Asi_",Tabelle312[[#This Row],[Merkmal]],"_Concrete")</f>
        <v>Asi_ThermallyActivated_Concrete</v>
      </c>
      <c r="Q35" s="58" t="s">
        <v>583</v>
      </c>
      <c r="R35" s="58" t="s">
        <v>585</v>
      </c>
    </row>
    <row r="36" spans="1:18" s="58" customFormat="1" outlineLevel="1" x14ac:dyDescent="0.25">
      <c r="A36" s="58" t="s">
        <v>194</v>
      </c>
      <c r="C36" s="58" t="s">
        <v>763</v>
      </c>
      <c r="D36" s="58" t="s">
        <v>400</v>
      </c>
      <c r="E36" s="58" t="s">
        <v>764</v>
      </c>
      <c r="F36" s="58" t="s">
        <v>380</v>
      </c>
      <c r="G36" s="58" t="s">
        <v>381</v>
      </c>
      <c r="H36" s="58" t="s">
        <v>765</v>
      </c>
      <c r="K36" s="58" t="s">
        <v>5</v>
      </c>
      <c r="P36" s="58" t="str">
        <f>CONCATENATE("Asi_",Tabelle312[[#This Row],[Merkmal]],"_Concrete")</f>
        <v>Asi_FairFaced_Concrete</v>
      </c>
      <c r="Q36" s="58" t="s">
        <v>506</v>
      </c>
      <c r="R36" s="58" t="s">
        <v>507</v>
      </c>
    </row>
    <row r="37" spans="1:18" outlineLevel="1" x14ac:dyDescent="0.25">
      <c r="A37" t="s">
        <v>194</v>
      </c>
      <c r="B37" s="38"/>
      <c r="C37" s="39" t="s">
        <v>420</v>
      </c>
      <c r="D37" s="39" t="s">
        <v>282</v>
      </c>
      <c r="E37" s="39" t="s">
        <v>421</v>
      </c>
      <c r="F37" s="39" t="s">
        <v>380</v>
      </c>
      <c r="G37" s="39" t="s">
        <v>381</v>
      </c>
      <c r="H37" s="19" t="s">
        <v>425</v>
      </c>
      <c r="I37" s="44"/>
      <c r="J37" s="46"/>
      <c r="K37" s="40" t="s">
        <v>5</v>
      </c>
      <c r="N37" s="39"/>
      <c r="O37" s="28"/>
      <c r="P37" s="42" t="str">
        <f>CONCATENATE("Asi_",Tabelle312[[#This Row],[Merkmal]])</f>
        <v>Asi_SoilContact</v>
      </c>
      <c r="Q37" s="39" t="s">
        <v>540</v>
      </c>
      <c r="R37" s="39" t="s">
        <v>541</v>
      </c>
    </row>
    <row r="38" spans="1:18" outlineLevel="1" x14ac:dyDescent="0.25">
      <c r="A38" t="s">
        <v>194</v>
      </c>
      <c r="B38" s="38"/>
      <c r="C38" s="39" t="s">
        <v>769</v>
      </c>
      <c r="D38" s="39" t="s">
        <v>282</v>
      </c>
      <c r="E38" s="39" t="s">
        <v>770</v>
      </c>
      <c r="F38" s="19" t="s">
        <v>260</v>
      </c>
      <c r="G38" s="39"/>
      <c r="H38" s="57" t="s">
        <v>771</v>
      </c>
      <c r="I38" s="44"/>
      <c r="J38" s="46"/>
      <c r="K38" s="40"/>
      <c r="N38" s="39" t="s">
        <v>5</v>
      </c>
      <c r="O38" s="28"/>
      <c r="P38" s="42" t="str">
        <f>CONCATENATE("Asi_",Tabelle312[[#This Row],[Merkmal]],"_",$B$3)</f>
        <v>Asi_TypeOfSpecialElement_Wall</v>
      </c>
    </row>
    <row r="39" spans="1:18" outlineLevel="1" x14ac:dyDescent="0.25">
      <c r="A39" t="s">
        <v>194</v>
      </c>
      <c r="B39" s="38"/>
      <c r="C39" s="39" t="s">
        <v>236</v>
      </c>
      <c r="D39" s="39" t="s">
        <v>282</v>
      </c>
      <c r="E39" s="39" t="s">
        <v>612</v>
      </c>
      <c r="F39" s="19" t="s">
        <v>260</v>
      </c>
      <c r="G39" s="39"/>
      <c r="H39" s="19" t="s">
        <v>613</v>
      </c>
      <c r="I39" s="44"/>
      <c r="J39" s="46"/>
      <c r="K39" s="40"/>
      <c r="N39" s="39" t="s">
        <v>5</v>
      </c>
      <c r="O39" s="28"/>
      <c r="P39" s="42" t="str">
        <f>CONCATENATE("Asi_",Tabelle312[[#This Row],[Merkmal]],"_",$B$3)</f>
        <v>Asi_TypeOfDryConsruction_Wall</v>
      </c>
    </row>
    <row r="40" spans="1:18" outlineLevel="1" x14ac:dyDescent="0.25">
      <c r="A40" t="s">
        <v>194</v>
      </c>
      <c r="B40" t="s">
        <v>194</v>
      </c>
      <c r="C40" s="39" t="s">
        <v>192</v>
      </c>
      <c r="D40" s="39" t="s">
        <v>279</v>
      </c>
      <c r="E40" s="39" t="s">
        <v>280</v>
      </c>
      <c r="F40" s="19" t="s">
        <v>261</v>
      </c>
      <c r="G40" s="39"/>
      <c r="H40" s="19" t="s">
        <v>427</v>
      </c>
      <c r="J40" s="46"/>
      <c r="K40" s="40"/>
      <c r="L40" s="39" t="s">
        <v>5</v>
      </c>
      <c r="N40" s="39"/>
      <c r="O40" s="28"/>
      <c r="P40" s="42" t="str">
        <f t="shared" ref="P40:P47" si="0">CONCATENATE("Asi_",E40)</f>
        <v>Asi_MaterialCategory</v>
      </c>
    </row>
    <row r="41" spans="1:18" outlineLevel="1" x14ac:dyDescent="0.25">
      <c r="A41" t="s">
        <v>194</v>
      </c>
      <c r="B41" t="s">
        <v>194</v>
      </c>
      <c r="C41" s="39" t="s">
        <v>238</v>
      </c>
      <c r="D41" s="39" t="s">
        <v>279</v>
      </c>
      <c r="E41" s="39" t="s">
        <v>281</v>
      </c>
      <c r="F41" s="19" t="s">
        <v>261</v>
      </c>
      <c r="G41" s="39"/>
      <c r="H41" s="19" t="s">
        <v>428</v>
      </c>
      <c r="J41" s="46"/>
      <c r="K41" s="40"/>
      <c r="L41" s="39" t="s">
        <v>5</v>
      </c>
      <c r="N41" s="39"/>
      <c r="O41" s="28"/>
      <c r="P41" s="42" t="str">
        <f t="shared" si="0"/>
        <v>Asi_ConstructionProduct</v>
      </c>
    </row>
    <row r="42" spans="1:18" outlineLevel="1" x14ac:dyDescent="0.25">
      <c r="A42" s="38" t="s">
        <v>194</v>
      </c>
      <c r="B42" s="38" t="s">
        <v>194</v>
      </c>
      <c r="C42" s="39" t="s">
        <v>696</v>
      </c>
      <c r="D42" s="39" t="s">
        <v>279</v>
      </c>
      <c r="E42" s="39" t="s">
        <v>697</v>
      </c>
      <c r="F42" s="19" t="s">
        <v>261</v>
      </c>
      <c r="G42" s="39"/>
      <c r="H42" s="19" t="s">
        <v>428</v>
      </c>
      <c r="J42" s="46"/>
      <c r="K42" s="40"/>
      <c r="N42" s="39" t="s">
        <v>5</v>
      </c>
      <c r="O42" s="28"/>
      <c r="P42" s="42" t="str">
        <f t="shared" si="0"/>
        <v>Asi_ProductSpecification</v>
      </c>
    </row>
    <row r="43" spans="1:18" outlineLevel="1" x14ac:dyDescent="0.25">
      <c r="A43" s="38"/>
      <c r="B43" s="38" t="s">
        <v>194</v>
      </c>
      <c r="C43" s="39" t="s">
        <v>684</v>
      </c>
      <c r="D43" s="39" t="s">
        <v>279</v>
      </c>
      <c r="E43" s="39" t="s">
        <v>685</v>
      </c>
      <c r="F43" s="19"/>
      <c r="G43" s="19" t="s">
        <v>686</v>
      </c>
      <c r="H43" s="19" t="s">
        <v>724</v>
      </c>
      <c r="J43" s="46"/>
      <c r="K43" s="40"/>
      <c r="M43" s="39" t="s">
        <v>43</v>
      </c>
      <c r="N43" s="39"/>
      <c r="O43" s="28"/>
      <c r="P43" s="42" t="str">
        <f t="shared" si="0"/>
        <v>Asi_VaporDiffusionResistance</v>
      </c>
      <c r="Q43" s="39" t="s">
        <v>604</v>
      </c>
      <c r="R43" s="39" t="s">
        <v>605</v>
      </c>
    </row>
    <row r="44" spans="1:18" outlineLevel="1" x14ac:dyDescent="0.25">
      <c r="A44" s="38"/>
      <c r="B44" s="38" t="s">
        <v>194</v>
      </c>
      <c r="C44" s="39" t="s">
        <v>528</v>
      </c>
      <c r="D44" s="39" t="s">
        <v>279</v>
      </c>
      <c r="E44" s="39" t="s">
        <v>687</v>
      </c>
      <c r="F44" s="19" t="s">
        <v>261</v>
      </c>
      <c r="G44" s="39"/>
      <c r="H44" s="19" t="s">
        <v>529</v>
      </c>
      <c r="J44" s="46"/>
      <c r="K44" s="40"/>
      <c r="L44" s="39" t="s">
        <v>5</v>
      </c>
      <c r="N44" s="39"/>
      <c r="O44" s="28"/>
      <c r="P44" s="42" t="str">
        <f t="shared" si="0"/>
        <v>Asi_HazardClass</v>
      </c>
      <c r="Q44" s="39" t="s">
        <v>527</v>
      </c>
      <c r="R44" s="39" t="s">
        <v>530</v>
      </c>
    </row>
    <row r="45" spans="1:18" outlineLevel="1" x14ac:dyDescent="0.25">
      <c r="A45" s="38"/>
      <c r="B45" s="38" t="s">
        <v>194</v>
      </c>
      <c r="C45" s="39" t="s">
        <v>452</v>
      </c>
      <c r="D45" s="39" t="s">
        <v>279</v>
      </c>
      <c r="E45" s="39" t="s">
        <v>688</v>
      </c>
      <c r="F45" s="19" t="s">
        <v>452</v>
      </c>
      <c r="G45" s="19" t="s">
        <v>689</v>
      </c>
      <c r="H45" s="19" t="s">
        <v>725</v>
      </c>
      <c r="J45" s="46"/>
      <c r="K45" s="40"/>
      <c r="M45" s="39" t="s">
        <v>43</v>
      </c>
      <c r="N45" s="39"/>
      <c r="O45" s="28"/>
      <c r="P45" s="42" t="str">
        <f t="shared" si="0"/>
        <v>Asi_CompressiveStrength</v>
      </c>
      <c r="Q45" s="39" t="s">
        <v>451</v>
      </c>
      <c r="R45" s="39" t="s">
        <v>453</v>
      </c>
    </row>
    <row r="46" spans="1:18" outlineLevel="1" x14ac:dyDescent="0.25">
      <c r="A46" s="52"/>
      <c r="B46" s="52" t="s">
        <v>194</v>
      </c>
      <c r="C46" s="39" t="s">
        <v>667</v>
      </c>
      <c r="D46" s="39" t="s">
        <v>279</v>
      </c>
      <c r="E46" s="39" t="s">
        <v>669</v>
      </c>
      <c r="F46" s="39" t="s">
        <v>235</v>
      </c>
      <c r="G46" s="39" t="s">
        <v>670</v>
      </c>
      <c r="H46" s="46" t="s">
        <v>675</v>
      </c>
      <c r="J46" s="39"/>
      <c r="M46" s="39" t="s">
        <v>43</v>
      </c>
      <c r="N46" s="40"/>
      <c r="O46" s="26"/>
      <c r="P46" s="42" t="str">
        <f t="shared" si="0"/>
        <v>Asi_ThermalConductivity</v>
      </c>
      <c r="Q46" s="39" t="s">
        <v>606</v>
      </c>
      <c r="R46" s="39" t="s">
        <v>607</v>
      </c>
    </row>
    <row r="47" spans="1:18" outlineLevel="1" x14ac:dyDescent="0.25">
      <c r="A47" s="38"/>
      <c r="B47" s="38" t="s">
        <v>194</v>
      </c>
      <c r="C47" s="39" t="s">
        <v>594</v>
      </c>
      <c r="D47" s="39" t="s">
        <v>279</v>
      </c>
      <c r="E47" s="39" t="s">
        <v>682</v>
      </c>
      <c r="F47" s="19" t="s">
        <v>594</v>
      </c>
      <c r="G47" s="39" t="s">
        <v>683</v>
      </c>
      <c r="H47" s="19" t="s">
        <v>595</v>
      </c>
      <c r="J47" s="46"/>
      <c r="K47" s="40"/>
      <c r="N47" s="39"/>
      <c r="O47" s="28"/>
      <c r="P47" s="42" t="str">
        <f t="shared" si="0"/>
        <v>Asi_MassDensity</v>
      </c>
      <c r="Q47" s="39" t="s">
        <v>593</v>
      </c>
      <c r="R47" s="39" t="s">
        <v>596</v>
      </c>
    </row>
    <row r="48" spans="1:18" s="56" customFormat="1" outlineLevel="1" x14ac:dyDescent="0.25">
      <c r="B48" s="56" t="s">
        <v>194</v>
      </c>
      <c r="C48" s="56" t="s">
        <v>455</v>
      </c>
      <c r="D48" s="56" t="s">
        <v>677</v>
      </c>
      <c r="E48" s="56" t="s">
        <v>673</v>
      </c>
      <c r="F48" s="56" t="s">
        <v>503</v>
      </c>
      <c r="G48" s="56" t="s">
        <v>766</v>
      </c>
      <c r="H48" s="56" t="s">
        <v>455</v>
      </c>
      <c r="M48" s="56" t="s">
        <v>43</v>
      </c>
      <c r="P48" s="56" t="str">
        <f>CONCATENATE("Asi_",E48,"_Insulation")</f>
        <v>Asi_PerpendicularTensileStrength_Insulation</v>
      </c>
      <c r="Q48" s="56" t="s">
        <v>454</v>
      </c>
      <c r="R48" s="56" t="s">
        <v>456</v>
      </c>
    </row>
    <row r="49" spans="1:33" s="56" customFormat="1" outlineLevel="1" x14ac:dyDescent="0.25">
      <c r="B49" s="56" t="s">
        <v>194</v>
      </c>
      <c r="C49" s="56" t="s">
        <v>676</v>
      </c>
      <c r="D49" s="56" t="s">
        <v>677</v>
      </c>
      <c r="E49" s="56" t="s">
        <v>678</v>
      </c>
      <c r="F49" s="56" t="s">
        <v>380</v>
      </c>
      <c r="G49" s="56" t="s">
        <v>381</v>
      </c>
      <c r="H49" s="56" t="s">
        <v>679</v>
      </c>
      <c r="M49" s="56" t="s">
        <v>5</v>
      </c>
      <c r="P49" s="56" t="str">
        <f>CONCATENATE("Asi_",E49,"_Insulation")</f>
        <v>Asi_MechanicalFastener_Insulation</v>
      </c>
    </row>
    <row r="50" spans="1:33" s="56" customFormat="1" outlineLevel="1" x14ac:dyDescent="0.25">
      <c r="B50" s="56" t="s">
        <v>194</v>
      </c>
      <c r="C50" s="56" t="s">
        <v>602</v>
      </c>
      <c r="D50" s="56" t="s">
        <v>677</v>
      </c>
      <c r="E50" s="56" t="s">
        <v>690</v>
      </c>
      <c r="F50" s="56" t="s">
        <v>380</v>
      </c>
      <c r="G50" s="56" t="s">
        <v>381</v>
      </c>
      <c r="H50" s="56" t="s">
        <v>767</v>
      </c>
      <c r="N50" s="56" t="s">
        <v>5</v>
      </c>
      <c r="P50" s="56" t="str">
        <f>CONCATENATE("Asi_",E50,"_Insulation")</f>
        <v>Asi_SurfaceCoating_Insulation</v>
      </c>
      <c r="Q50" s="56" t="s">
        <v>601</v>
      </c>
      <c r="R50" s="56" t="s">
        <v>603</v>
      </c>
    </row>
    <row r="51" spans="1:33" s="56" customFormat="1" outlineLevel="1" x14ac:dyDescent="0.25">
      <c r="B51" s="56" t="s">
        <v>194</v>
      </c>
      <c r="C51" s="56" t="s">
        <v>598</v>
      </c>
      <c r="D51" s="56" t="s">
        <v>677</v>
      </c>
      <c r="E51" s="56" t="s">
        <v>692</v>
      </c>
      <c r="G51" s="56" t="s">
        <v>693</v>
      </c>
      <c r="H51" s="56" t="s">
        <v>599</v>
      </c>
      <c r="N51" s="56" t="s">
        <v>5</v>
      </c>
      <c r="P51" s="56" t="str">
        <f>CONCATENATE("Asi_",E51,"_Insulation")</f>
        <v>Asi_Compressibility_Insulation</v>
      </c>
      <c r="Q51" s="56" t="s">
        <v>597</v>
      </c>
      <c r="R51" s="56" t="s">
        <v>600</v>
      </c>
    </row>
    <row r="52" spans="1:33" s="56" customFormat="1" outlineLevel="1" x14ac:dyDescent="0.25">
      <c r="B52" s="56" t="s">
        <v>194</v>
      </c>
      <c r="C52" s="56" t="s">
        <v>476</v>
      </c>
      <c r="D52" s="56" t="s">
        <v>677</v>
      </c>
      <c r="E52" s="56" t="s">
        <v>694</v>
      </c>
      <c r="F52" s="56" t="s">
        <v>261</v>
      </c>
      <c r="H52" s="56" t="s">
        <v>743</v>
      </c>
      <c r="N52" s="56" t="s">
        <v>5</v>
      </c>
      <c r="P52" s="56" t="str">
        <f>CONCATENATE("Asi_",E52,"_Insulation")</f>
        <v>Asi_EdgeType_Insulation</v>
      </c>
      <c r="Q52" s="56" t="s">
        <v>591</v>
      </c>
      <c r="R52" s="56" t="s">
        <v>592</v>
      </c>
    </row>
    <row r="53" spans="1:33" s="56" customFormat="1" outlineLevel="1" x14ac:dyDescent="0.25">
      <c r="B53" s="56" t="s">
        <v>194</v>
      </c>
      <c r="C53" s="56" t="s">
        <v>544</v>
      </c>
      <c r="D53" s="56" t="s">
        <v>680</v>
      </c>
      <c r="E53" s="56" t="s">
        <v>695</v>
      </c>
      <c r="F53" s="56" t="s">
        <v>261</v>
      </c>
      <c r="H53" s="56" t="s">
        <v>744</v>
      </c>
      <c r="M53" s="56" t="s">
        <v>5</v>
      </c>
      <c r="P53" s="56" t="str">
        <f t="shared" ref="P53" si="1">CONCATENATE("Asi_",E53)</f>
        <v>Asi_TypeOfPlastering</v>
      </c>
      <c r="Q53" s="56" t="s">
        <v>483</v>
      </c>
      <c r="R53" s="56" t="s">
        <v>484</v>
      </c>
    </row>
    <row r="54" spans="1:33" x14ac:dyDescent="0.25">
      <c r="J54" s="44"/>
    </row>
    <row r="55" spans="1:33" customFormat="1" ht="18.75" x14ac:dyDescent="0.3">
      <c r="A55" s="18" t="s">
        <v>20</v>
      </c>
      <c r="B55" s="18" t="s">
        <v>699</v>
      </c>
      <c r="C55" s="18"/>
      <c r="D55" s="5" t="str">
        <f>CONCATENATE("Anzahl Merkmale: ", COUNTA(Tabelle5[Merkmal Übersetzung DE]))</f>
        <v>Anzahl Merkmale: 27</v>
      </c>
      <c r="E55" s="5" t="s">
        <v>19</v>
      </c>
      <c r="F55" s="3"/>
      <c r="G55" s="3"/>
      <c r="H55" s="16"/>
      <c r="I55" s="18" t="s">
        <v>419</v>
      </c>
      <c r="J55" s="3"/>
      <c r="K55" s="3"/>
      <c r="L55" s="3"/>
      <c r="M55" s="17"/>
      <c r="N55" s="17"/>
      <c r="O55" s="18" t="s">
        <v>239</v>
      </c>
      <c r="P55" s="4" t="s">
        <v>707</v>
      </c>
      <c r="Q55" s="4" t="s">
        <v>642</v>
      </c>
      <c r="R55" s="4">
        <v>150</v>
      </c>
      <c r="S55" s="4"/>
      <c r="T55" s="10"/>
      <c r="U55" s="1"/>
      <c r="V55" s="1"/>
      <c r="W55" s="1"/>
      <c r="X55" s="1"/>
      <c r="Y55" s="1"/>
      <c r="Z55" s="1"/>
      <c r="AA55" s="1"/>
      <c r="AB55" s="1"/>
      <c r="AC55" s="1"/>
      <c r="AD55" s="1"/>
      <c r="AE55" s="1"/>
      <c r="AF55" s="1"/>
      <c r="AG55" s="1"/>
    </row>
    <row r="56" spans="1:33" s="20" customFormat="1" ht="31.5" outlineLevel="1" x14ac:dyDescent="0.25">
      <c r="A56" s="34" t="s">
        <v>671</v>
      </c>
      <c r="B56" s="33" t="s">
        <v>672</v>
      </c>
      <c r="C56" s="34" t="s">
        <v>240</v>
      </c>
      <c r="D56" s="34" t="s">
        <v>241</v>
      </c>
      <c r="E56" s="34" t="s">
        <v>242</v>
      </c>
      <c r="F56" s="34" t="s">
        <v>243</v>
      </c>
      <c r="G56" s="34" t="s">
        <v>244</v>
      </c>
      <c r="H56" s="35" t="s">
        <v>59</v>
      </c>
      <c r="I56" s="49" t="s">
        <v>417</v>
      </c>
      <c r="J56" s="34" t="s">
        <v>4</v>
      </c>
      <c r="K56" s="55" t="s">
        <v>729</v>
      </c>
      <c r="L56" s="54" t="s">
        <v>728</v>
      </c>
      <c r="M56" s="54" t="s">
        <v>730</v>
      </c>
      <c r="N56" s="54" t="s">
        <v>727</v>
      </c>
      <c r="O56" s="34" t="s">
        <v>435</v>
      </c>
      <c r="P56" s="34" t="s">
        <v>193</v>
      </c>
      <c r="Q56" s="34" t="s">
        <v>442</v>
      </c>
      <c r="R56" s="34" t="s">
        <v>609</v>
      </c>
      <c r="S56" s="35" t="s">
        <v>418</v>
      </c>
    </row>
    <row r="57" spans="1:33" outlineLevel="1" x14ac:dyDescent="0.25">
      <c r="A57" s="39" t="s">
        <v>194</v>
      </c>
      <c r="B57" s="26"/>
      <c r="C57" s="39" t="s">
        <v>2</v>
      </c>
      <c r="E57" s="41" t="s">
        <v>2</v>
      </c>
      <c r="F57" s="39" t="s">
        <v>260</v>
      </c>
      <c r="H57" s="19"/>
      <c r="J57" s="46"/>
      <c r="K57" s="40"/>
      <c r="N57" s="39"/>
      <c r="O57" s="28"/>
      <c r="P57" s="42" t="str">
        <f>CONCATENATE("Asi_",'Übersicht Entities'!$E57)</f>
        <v>Asi_Name</v>
      </c>
      <c r="Q57" t="s">
        <v>524</v>
      </c>
      <c r="R57" s="41" t="s">
        <v>199</v>
      </c>
      <c r="S57" s="24"/>
    </row>
    <row r="58" spans="1:33" outlineLevel="1" x14ac:dyDescent="0.25">
      <c r="A58" s="39" t="s">
        <v>194</v>
      </c>
      <c r="B58" s="26"/>
      <c r="C58" s="39" t="s">
        <v>3</v>
      </c>
      <c r="D58" s="41" t="s">
        <v>756</v>
      </c>
      <c r="E58" s="41" t="s">
        <v>249</v>
      </c>
      <c r="F58" s="19" t="s">
        <v>250</v>
      </c>
      <c r="G58" s="19" t="s">
        <v>251</v>
      </c>
      <c r="H58" s="19" t="s">
        <v>395</v>
      </c>
      <c r="J58" s="46" t="s">
        <v>194</v>
      </c>
      <c r="K58" s="40"/>
      <c r="N58" s="39"/>
      <c r="O58" s="28"/>
      <c r="P58" s="42" t="str">
        <f>CONCATENATE("Asi_",'Übersicht Entities'!$E58,"_",$B$55)</f>
        <v>Asi_Length_Footing</v>
      </c>
      <c r="Q58" s="39" t="s">
        <v>564</v>
      </c>
      <c r="R58" s="39" t="s">
        <v>209</v>
      </c>
      <c r="S58" s="19"/>
    </row>
    <row r="59" spans="1:33" outlineLevel="1" x14ac:dyDescent="0.25">
      <c r="A59" s="39" t="s">
        <v>194</v>
      </c>
      <c r="B59" s="26"/>
      <c r="C59" s="39" t="s">
        <v>6</v>
      </c>
      <c r="D59" s="41" t="s">
        <v>756</v>
      </c>
      <c r="E59" s="41" t="s">
        <v>252</v>
      </c>
      <c r="F59" s="19" t="s">
        <v>250</v>
      </c>
      <c r="G59" s="19" t="s">
        <v>251</v>
      </c>
      <c r="H59" s="19" t="s">
        <v>826</v>
      </c>
      <c r="J59" s="46" t="s">
        <v>194</v>
      </c>
      <c r="K59" s="40"/>
      <c r="N59" s="39"/>
      <c r="O59" s="28"/>
      <c r="P59" s="42" t="str">
        <f>CONCATENATE("Asi_",'Übersicht Entities'!$E59,"_",$B$55)</f>
        <v>Asi_Width_Footing</v>
      </c>
      <c r="Q59" t="s">
        <v>562</v>
      </c>
      <c r="R59" s="39" t="s">
        <v>563</v>
      </c>
      <c r="S59" s="19"/>
    </row>
    <row r="60" spans="1:33" outlineLevel="1" x14ac:dyDescent="0.25">
      <c r="A60" s="39" t="s">
        <v>194</v>
      </c>
      <c r="B60" s="26"/>
      <c r="C60" s="39" t="s">
        <v>9</v>
      </c>
      <c r="D60" s="41" t="s">
        <v>756</v>
      </c>
      <c r="E60" s="41" t="s">
        <v>253</v>
      </c>
      <c r="F60" s="19" t="s">
        <v>250</v>
      </c>
      <c r="G60" s="19" t="s">
        <v>251</v>
      </c>
      <c r="H60" s="19" t="s">
        <v>396</v>
      </c>
      <c r="J60" s="46" t="s">
        <v>194</v>
      </c>
      <c r="K60" s="40"/>
      <c r="N60" s="39"/>
      <c r="O60" s="28"/>
      <c r="P60" s="42" t="str">
        <f>CONCATENATE("Asi_",'Übersicht Entities'!$E60,"_",$B$55)</f>
        <v>Asi_Height_Footing</v>
      </c>
      <c r="Q60" t="s">
        <v>561</v>
      </c>
      <c r="R60" s="39" t="s">
        <v>210</v>
      </c>
      <c r="S60" s="19"/>
    </row>
    <row r="61" spans="1:33" outlineLevel="1" x14ac:dyDescent="0.25">
      <c r="A61" s="39" t="s">
        <v>194</v>
      </c>
      <c r="B61" s="26"/>
      <c r="C61" s="39" t="s">
        <v>23</v>
      </c>
      <c r="D61" s="41" t="s">
        <v>756</v>
      </c>
      <c r="E61" s="41" t="s">
        <v>283</v>
      </c>
      <c r="F61" s="19" t="s">
        <v>250</v>
      </c>
      <c r="G61" s="19" t="s">
        <v>287</v>
      </c>
      <c r="H61" s="19" t="s">
        <v>731</v>
      </c>
      <c r="J61" s="46" t="s">
        <v>194</v>
      </c>
      <c r="K61" s="40"/>
      <c r="N61" s="39"/>
      <c r="O61" s="28"/>
      <c r="P61" s="42" t="str">
        <f>CONCATENATE("Asi_",'Übersicht Entities'!$E61,"_",$B$55)</f>
        <v>Asi_CrossSectionArea_Footing</v>
      </c>
      <c r="Q61" t="s">
        <v>496</v>
      </c>
      <c r="R61" s="39" t="s">
        <v>497</v>
      </c>
      <c r="S61" s="19"/>
    </row>
    <row r="62" spans="1:33" outlineLevel="1" x14ac:dyDescent="0.25">
      <c r="A62" s="39" t="s">
        <v>194</v>
      </c>
      <c r="B62" s="26"/>
      <c r="C62" s="39" t="s">
        <v>291</v>
      </c>
      <c r="D62" s="41" t="s">
        <v>756</v>
      </c>
      <c r="E62" s="41" t="s">
        <v>284</v>
      </c>
      <c r="F62" s="19" t="s">
        <v>250</v>
      </c>
      <c r="G62" s="19" t="s">
        <v>287</v>
      </c>
      <c r="H62" s="19" t="s">
        <v>827</v>
      </c>
      <c r="J62" s="46" t="s">
        <v>194</v>
      </c>
      <c r="K62" s="40"/>
      <c r="N62" s="39"/>
      <c r="O62" s="28"/>
      <c r="P62" s="42" t="str">
        <f>CONCATENATE("Asi_",'Übersicht Entities'!$E62,"_",$B$55)</f>
        <v>Asi_OuterSurfaceArea_Footing</v>
      </c>
      <c r="Q62" s="39" t="s">
        <v>494</v>
      </c>
      <c r="R62" s="39" t="s">
        <v>495</v>
      </c>
      <c r="S62" s="19"/>
    </row>
    <row r="63" spans="1:33" outlineLevel="1" x14ac:dyDescent="0.25">
      <c r="A63" s="39" t="s">
        <v>194</v>
      </c>
      <c r="B63" s="26"/>
      <c r="C63" s="39" t="s">
        <v>41</v>
      </c>
      <c r="D63" s="41" t="s">
        <v>756</v>
      </c>
      <c r="E63" s="41" t="s">
        <v>285</v>
      </c>
      <c r="F63" s="19" t="s">
        <v>250</v>
      </c>
      <c r="G63" s="19" t="s">
        <v>287</v>
      </c>
      <c r="H63" s="19" t="s">
        <v>828</v>
      </c>
      <c r="J63" s="46" t="s">
        <v>194</v>
      </c>
      <c r="K63" s="40"/>
      <c r="N63" s="39"/>
      <c r="O63" s="28"/>
      <c r="P63" s="42" t="str">
        <f>CONCATENATE("Asi_",'Übersicht Entities'!$E63,"_",$B$55)</f>
        <v>Asi_GrossSurfaceArea_Footing</v>
      </c>
      <c r="S63" s="19"/>
    </row>
    <row r="64" spans="1:33" outlineLevel="1" x14ac:dyDescent="0.25">
      <c r="A64" s="39" t="s">
        <v>194</v>
      </c>
      <c r="B64" s="26"/>
      <c r="C64" s="39" t="s">
        <v>39</v>
      </c>
      <c r="D64" s="41" t="s">
        <v>756</v>
      </c>
      <c r="E64" s="41" t="s">
        <v>257</v>
      </c>
      <c r="F64" s="19" t="s">
        <v>250</v>
      </c>
      <c r="G64" s="19" t="s">
        <v>286</v>
      </c>
      <c r="H64" s="19" t="s">
        <v>732</v>
      </c>
      <c r="J64" s="46" t="s">
        <v>194</v>
      </c>
      <c r="K64" s="40"/>
      <c r="N64" s="39"/>
      <c r="O64" s="28"/>
      <c r="P64" s="42" t="str">
        <f>CONCATENATE("Asi_",'Übersicht Entities'!$E64,"_",$B$55)</f>
        <v>Asi_GrossVolume_Footing</v>
      </c>
      <c r="Q64" t="s">
        <v>560</v>
      </c>
      <c r="R64" s="39" t="s">
        <v>212</v>
      </c>
      <c r="S64" s="19"/>
    </row>
    <row r="65" spans="1:19" outlineLevel="1" x14ac:dyDescent="0.25">
      <c r="A65" s="39" t="s">
        <v>194</v>
      </c>
      <c r="B65" s="26"/>
      <c r="C65" s="39" t="s">
        <v>11</v>
      </c>
      <c r="D65" s="41" t="s">
        <v>756</v>
      </c>
      <c r="E65" s="41" t="s">
        <v>256</v>
      </c>
      <c r="F65" s="19" t="s">
        <v>250</v>
      </c>
      <c r="G65" s="19" t="s">
        <v>286</v>
      </c>
      <c r="H65" s="19" t="s">
        <v>829</v>
      </c>
      <c r="J65" s="46" t="s">
        <v>194</v>
      </c>
      <c r="K65" s="40"/>
      <c r="N65" s="39"/>
      <c r="O65" s="28"/>
      <c r="P65" s="42" t="str">
        <f>CONCATENATE("Asi_",'Übersicht Entities'!$E65,"_",$B$55)</f>
        <v>Asi_NetVolume_Footing</v>
      </c>
      <c r="Q65" t="s">
        <v>565</v>
      </c>
      <c r="R65" s="39" t="s">
        <v>211</v>
      </c>
      <c r="S65" s="19"/>
    </row>
    <row r="66" spans="1:19" outlineLevel="1" x14ac:dyDescent="0.25">
      <c r="A66" s="39" t="s">
        <v>194</v>
      </c>
      <c r="B66" s="26"/>
      <c r="C66" s="39" t="s">
        <v>188</v>
      </c>
      <c r="D66" s="39" t="s">
        <v>288</v>
      </c>
      <c r="E66" s="41" t="s">
        <v>259</v>
      </c>
      <c r="F66" s="19" t="s">
        <v>260</v>
      </c>
      <c r="H66" s="19" t="s">
        <v>303</v>
      </c>
      <c r="J66" s="46"/>
      <c r="K66" s="40"/>
      <c r="L66" s="39" t="s">
        <v>5</v>
      </c>
      <c r="N66" s="39"/>
      <c r="O66" s="28"/>
      <c r="P66" s="42" t="str">
        <f>CONCATENATE("Asi_",'Übersicht Entities'!$E66)</f>
        <v>Asi_Reference</v>
      </c>
      <c r="Q66" s="39" t="s">
        <v>608</v>
      </c>
      <c r="R66" s="39" t="s">
        <v>637</v>
      </c>
      <c r="S66" s="19"/>
    </row>
    <row r="67" spans="1:19" outlineLevel="1" x14ac:dyDescent="0.25">
      <c r="A67" s="39" t="s">
        <v>194</v>
      </c>
      <c r="B67" s="26"/>
      <c r="C67" s="39" t="s">
        <v>56</v>
      </c>
      <c r="D67" s="39" t="s">
        <v>288</v>
      </c>
      <c r="E67" s="41" t="s">
        <v>56</v>
      </c>
      <c r="F67" s="19" t="s">
        <v>261</v>
      </c>
      <c r="H67" s="19" t="s">
        <v>304</v>
      </c>
      <c r="J67" s="46"/>
      <c r="K67" s="40" t="s">
        <v>5</v>
      </c>
      <c r="N67" s="39"/>
      <c r="O67" s="28"/>
      <c r="P67" s="42" t="str">
        <f>CONCATENATE("Asi_",'Übersicht Entities'!$E67)</f>
        <v>Asi_Status</v>
      </c>
      <c r="Q67" s="39" t="s">
        <v>480</v>
      </c>
      <c r="R67" s="39" t="s">
        <v>611</v>
      </c>
      <c r="S67" s="19"/>
    </row>
    <row r="68" spans="1:19" s="26" customFormat="1" outlineLevel="1" x14ac:dyDescent="0.25">
      <c r="A68" s="39" t="s">
        <v>194</v>
      </c>
      <c r="C68" s="26" t="s">
        <v>15</v>
      </c>
      <c r="D68" s="26" t="s">
        <v>272</v>
      </c>
      <c r="E68" s="26" t="s">
        <v>273</v>
      </c>
      <c r="F68" s="26" t="s">
        <v>261</v>
      </c>
      <c r="H68" s="26" t="s">
        <v>309</v>
      </c>
      <c r="N68" s="26" t="s">
        <v>7</v>
      </c>
      <c r="P68" s="26" t="str">
        <f>CONCATENATE("Asi_",'Übersicht Entities'!$E68,"_Concrete")</f>
        <v>Asi_StrengthClass_Concrete</v>
      </c>
      <c r="Q68" s="26" t="s">
        <v>443</v>
      </c>
      <c r="R68" s="26" t="s">
        <v>444</v>
      </c>
      <c r="S68" s="46"/>
    </row>
    <row r="69" spans="1:19" s="26" customFormat="1" outlineLevel="1" x14ac:dyDescent="0.25">
      <c r="A69" s="39" t="s">
        <v>194</v>
      </c>
      <c r="C69" s="26" t="s">
        <v>16</v>
      </c>
      <c r="D69" s="26" t="s">
        <v>272</v>
      </c>
      <c r="E69" s="26" t="s">
        <v>274</v>
      </c>
      <c r="F69" s="26" t="s">
        <v>261</v>
      </c>
      <c r="H69" s="26" t="s">
        <v>310</v>
      </c>
      <c r="N69" s="26" t="s">
        <v>7</v>
      </c>
      <c r="P69" s="26" t="str">
        <f>CONCATENATE("Asi_",'Übersicht Entities'!$E69,"_Concrete")</f>
        <v>Asi_ExposureClass_Concrete</v>
      </c>
      <c r="Q69" s="26" t="s">
        <v>445</v>
      </c>
      <c r="S69" s="46"/>
    </row>
    <row r="70" spans="1:19" s="26" customFormat="1" outlineLevel="1" x14ac:dyDescent="0.25">
      <c r="A70" s="39" t="s">
        <v>194</v>
      </c>
      <c r="C70" s="26" t="s">
        <v>17</v>
      </c>
      <c r="D70" s="26" t="s">
        <v>272</v>
      </c>
      <c r="E70" s="26" t="s">
        <v>275</v>
      </c>
      <c r="F70" s="26" t="s">
        <v>111</v>
      </c>
      <c r="G70" s="26" t="s">
        <v>312</v>
      </c>
      <c r="H70" s="26" t="s">
        <v>311</v>
      </c>
      <c r="N70" s="26" t="s">
        <v>7</v>
      </c>
      <c r="P70" s="26" t="str">
        <f>CONCATENATE("Asi_",'Übersicht Entities'!$E70,"_Concrete")</f>
        <v>Asi_ReinforcementVolumeRatio_Concrete</v>
      </c>
      <c r="Q70" s="26" t="s">
        <v>479</v>
      </c>
      <c r="R70" s="26" t="s">
        <v>207</v>
      </c>
      <c r="S70" s="46"/>
    </row>
    <row r="71" spans="1:19" s="26" customFormat="1" outlineLevel="1" x14ac:dyDescent="0.25">
      <c r="A71" s="39" t="s">
        <v>194</v>
      </c>
      <c r="C71" s="26" t="s">
        <v>430</v>
      </c>
      <c r="D71" s="26" t="s">
        <v>272</v>
      </c>
      <c r="E71" s="26" t="s">
        <v>372</v>
      </c>
      <c r="F71" s="26" t="s">
        <v>261</v>
      </c>
      <c r="H71" s="26" t="s">
        <v>589</v>
      </c>
      <c r="N71" s="26" t="s">
        <v>7</v>
      </c>
      <c r="P71" s="26" t="str">
        <f>CONCATENATE("Asi_",'Übersicht Entities'!$E71,"_Concrete")</f>
        <v>Asi_ReinforcementStrengthClass_Concrete</v>
      </c>
      <c r="Q71" s="26" t="s">
        <v>588</v>
      </c>
      <c r="R71" s="26" t="s">
        <v>590</v>
      </c>
      <c r="S71" s="46"/>
    </row>
    <row r="72" spans="1:19" s="26" customFormat="1" outlineLevel="1" x14ac:dyDescent="0.25">
      <c r="A72" s="39" t="s">
        <v>194</v>
      </c>
      <c r="C72" s="26" t="s">
        <v>14</v>
      </c>
      <c r="D72" s="26" t="s">
        <v>272</v>
      </c>
      <c r="E72" s="26" t="s">
        <v>278</v>
      </c>
      <c r="F72" s="26" t="s">
        <v>261</v>
      </c>
      <c r="H72" s="26" t="s">
        <v>426</v>
      </c>
      <c r="N72" s="26" t="s">
        <v>7</v>
      </c>
      <c r="P72" s="26" t="str">
        <f>CONCATENATE("Asi_",'Übersicht Entities'!$E72,"_Concrete")</f>
        <v>Asi_ConstructionMethod_Concrete</v>
      </c>
      <c r="Q72" s="26" t="s">
        <v>505</v>
      </c>
      <c r="S72" s="46"/>
    </row>
    <row r="73" spans="1:19" s="26" customFormat="1" outlineLevel="1" x14ac:dyDescent="0.25">
      <c r="A73" s="39" t="s">
        <v>194</v>
      </c>
      <c r="C73" s="26" t="s">
        <v>229</v>
      </c>
      <c r="D73" s="26" t="s">
        <v>400</v>
      </c>
      <c r="E73" s="26" t="s">
        <v>276</v>
      </c>
      <c r="F73" s="26" t="s">
        <v>382</v>
      </c>
      <c r="G73" s="26" t="s">
        <v>398</v>
      </c>
      <c r="H73" s="26" t="s">
        <v>429</v>
      </c>
      <c r="N73" s="26" t="s">
        <v>7</v>
      </c>
      <c r="P73" s="26" t="str">
        <f>CONCATENATE("Asi_",'Übersicht Entities'!$E73,"_Concrete")</f>
        <v>Asi_MeshToTotalRatio_Concrete</v>
      </c>
      <c r="S73" s="46"/>
    </row>
    <row r="74" spans="1:19" s="26" customFormat="1" outlineLevel="1" x14ac:dyDescent="0.25">
      <c r="A74" s="39" t="s">
        <v>194</v>
      </c>
      <c r="C74" s="26" t="s">
        <v>18</v>
      </c>
      <c r="D74" s="26" t="s">
        <v>400</v>
      </c>
      <c r="E74" s="26" t="s">
        <v>277</v>
      </c>
      <c r="F74" s="26" t="s">
        <v>261</v>
      </c>
      <c r="H74" s="26" t="s">
        <v>384</v>
      </c>
      <c r="N74" s="26" t="s">
        <v>7</v>
      </c>
      <c r="P74" s="26" t="str">
        <f>CONCATENATE("Asi_",'Übersicht Entities'!$E74,"_Concrete")</f>
        <v>Asi_ShortDescription_Concrete</v>
      </c>
      <c r="Q74" s="26" t="s">
        <v>485</v>
      </c>
      <c r="R74" s="26" t="s">
        <v>208</v>
      </c>
      <c r="S74" s="46"/>
    </row>
    <row r="75" spans="1:19" s="58" customFormat="1" outlineLevel="1" x14ac:dyDescent="0.25">
      <c r="A75" s="59" t="s">
        <v>194</v>
      </c>
      <c r="C75" s="58" t="s">
        <v>584</v>
      </c>
      <c r="D75" s="58" t="s">
        <v>400</v>
      </c>
      <c r="E75" s="58" t="s">
        <v>760</v>
      </c>
      <c r="F75" s="58" t="s">
        <v>380</v>
      </c>
      <c r="G75" s="58" t="s">
        <v>381</v>
      </c>
      <c r="H75" s="58" t="s">
        <v>761</v>
      </c>
      <c r="L75" s="58" t="s">
        <v>762</v>
      </c>
      <c r="P75" s="26" t="str">
        <f>CONCATENATE("Asi_",'Übersicht Entities'!$E75,"_Concrete")</f>
        <v>Asi_ThermallyActivated_Concrete</v>
      </c>
      <c r="Q75" s="58" t="s">
        <v>583</v>
      </c>
      <c r="R75" s="58" t="s">
        <v>585</v>
      </c>
      <c r="S75" s="61"/>
    </row>
    <row r="76" spans="1:19" outlineLevel="1" x14ac:dyDescent="0.25">
      <c r="A76" s="39" t="s">
        <v>194</v>
      </c>
      <c r="B76" s="26"/>
      <c r="C76" s="39" t="s">
        <v>769</v>
      </c>
      <c r="D76" s="39" t="s">
        <v>289</v>
      </c>
      <c r="E76" s="41" t="s">
        <v>770</v>
      </c>
      <c r="F76" s="19" t="s">
        <v>260</v>
      </c>
      <c r="H76" s="19" t="s">
        <v>771</v>
      </c>
      <c r="J76" s="46"/>
      <c r="K76" s="40"/>
      <c r="N76" s="39" t="s">
        <v>5</v>
      </c>
      <c r="O76" s="28"/>
      <c r="P76" s="42" t="str">
        <f>CONCATENATE("Asi_",'Übersicht Entities'!$E76,"_",$B$55)</f>
        <v>Asi_TypeOfSpecialElement_Footing</v>
      </c>
      <c r="S76" s="19"/>
    </row>
    <row r="77" spans="1:19" outlineLevel="1" x14ac:dyDescent="0.25">
      <c r="A77" t="s">
        <v>194</v>
      </c>
      <c r="B77"/>
      <c r="C77" s="39" t="s">
        <v>192</v>
      </c>
      <c r="D77" s="39" t="s">
        <v>279</v>
      </c>
      <c r="E77" s="39" t="s">
        <v>280</v>
      </c>
      <c r="F77" s="19" t="s">
        <v>261</v>
      </c>
      <c r="G77" s="39"/>
      <c r="H77" s="19" t="s">
        <v>427</v>
      </c>
      <c r="J77" s="46"/>
      <c r="K77" s="40"/>
      <c r="L77" s="39" t="s">
        <v>5</v>
      </c>
      <c r="N77" s="39"/>
      <c r="O77" s="28"/>
      <c r="P77" s="42" t="str">
        <f t="shared" ref="P77:P83" si="2">CONCATENATE("Asi_",E77)</f>
        <v>Asi_MaterialCategory</v>
      </c>
      <c r="S77" s="19"/>
    </row>
    <row r="78" spans="1:19" outlineLevel="1" x14ac:dyDescent="0.25">
      <c r="A78" t="s">
        <v>194</v>
      </c>
      <c r="B78"/>
      <c r="C78" s="39" t="s">
        <v>238</v>
      </c>
      <c r="D78" s="39" t="s">
        <v>279</v>
      </c>
      <c r="E78" s="39" t="s">
        <v>281</v>
      </c>
      <c r="F78" s="19" t="s">
        <v>261</v>
      </c>
      <c r="G78" s="39"/>
      <c r="H78" s="19" t="s">
        <v>428</v>
      </c>
      <c r="J78" s="46"/>
      <c r="K78" s="40"/>
      <c r="L78" s="39" t="s">
        <v>5</v>
      </c>
      <c r="N78" s="39"/>
      <c r="O78" s="28"/>
      <c r="P78" s="42" t="str">
        <f t="shared" si="2"/>
        <v>Asi_ConstructionProduct</v>
      </c>
      <c r="S78" s="19"/>
    </row>
    <row r="79" spans="1:19" outlineLevel="1" x14ac:dyDescent="0.25">
      <c r="A79" s="38" t="s">
        <v>194</v>
      </c>
      <c r="B79" s="38"/>
      <c r="C79" s="39" t="s">
        <v>696</v>
      </c>
      <c r="D79" s="39" t="s">
        <v>279</v>
      </c>
      <c r="E79" s="39" t="s">
        <v>697</v>
      </c>
      <c r="F79" s="19" t="s">
        <v>261</v>
      </c>
      <c r="G79" s="39"/>
      <c r="H79" s="19" t="s">
        <v>428</v>
      </c>
      <c r="J79" s="46"/>
      <c r="K79" s="40"/>
      <c r="N79" s="39" t="s">
        <v>5</v>
      </c>
      <c r="O79" s="28"/>
      <c r="P79" s="42" t="str">
        <f t="shared" si="2"/>
        <v>Asi_ProductSpecification</v>
      </c>
      <c r="S79" s="19"/>
    </row>
    <row r="80" spans="1:19" outlineLevel="1" x14ac:dyDescent="0.25">
      <c r="A80" s="38" t="s">
        <v>194</v>
      </c>
      <c r="B80" s="38"/>
      <c r="C80" s="39" t="s">
        <v>684</v>
      </c>
      <c r="D80" s="39" t="s">
        <v>279</v>
      </c>
      <c r="E80" s="39" t="s">
        <v>685</v>
      </c>
      <c r="F80" s="19"/>
      <c r="G80" s="19" t="s">
        <v>686</v>
      </c>
      <c r="H80" s="19" t="s">
        <v>724</v>
      </c>
      <c r="J80" s="46"/>
      <c r="K80" s="40"/>
      <c r="M80" s="39" t="s">
        <v>43</v>
      </c>
      <c r="N80" s="39"/>
      <c r="O80" s="28"/>
      <c r="P80" s="42" t="str">
        <f t="shared" si="2"/>
        <v>Asi_VaporDiffusionResistance</v>
      </c>
      <c r="Q80" s="39" t="s">
        <v>604</v>
      </c>
      <c r="R80" s="39" t="s">
        <v>605</v>
      </c>
      <c r="S80" s="19"/>
    </row>
    <row r="81" spans="1:33" outlineLevel="1" x14ac:dyDescent="0.25">
      <c r="A81" s="38" t="s">
        <v>194</v>
      </c>
      <c r="B81" s="38"/>
      <c r="C81" s="39" t="s">
        <v>528</v>
      </c>
      <c r="D81" s="39" t="s">
        <v>279</v>
      </c>
      <c r="E81" s="39" t="s">
        <v>687</v>
      </c>
      <c r="F81" s="19" t="s">
        <v>261</v>
      </c>
      <c r="G81" s="39"/>
      <c r="H81" s="19" t="s">
        <v>529</v>
      </c>
      <c r="J81" s="46"/>
      <c r="K81" s="40"/>
      <c r="L81" s="39" t="s">
        <v>5</v>
      </c>
      <c r="N81" s="39"/>
      <c r="O81" s="28"/>
      <c r="P81" s="42" t="str">
        <f t="shared" si="2"/>
        <v>Asi_HazardClass</v>
      </c>
      <c r="Q81" s="39" t="s">
        <v>527</v>
      </c>
      <c r="R81" s="39" t="s">
        <v>530</v>
      </c>
      <c r="S81" s="19"/>
    </row>
    <row r="82" spans="1:33" outlineLevel="1" x14ac:dyDescent="0.25">
      <c r="A82" s="38" t="s">
        <v>194</v>
      </c>
      <c r="B82" s="38"/>
      <c r="C82" s="39" t="s">
        <v>452</v>
      </c>
      <c r="D82" s="39" t="s">
        <v>279</v>
      </c>
      <c r="E82" s="39" t="s">
        <v>688</v>
      </c>
      <c r="F82" s="19" t="s">
        <v>452</v>
      </c>
      <c r="G82" s="19" t="s">
        <v>689</v>
      </c>
      <c r="H82" s="19" t="s">
        <v>725</v>
      </c>
      <c r="J82" s="46"/>
      <c r="K82" s="40"/>
      <c r="M82" s="39" t="s">
        <v>43</v>
      </c>
      <c r="N82" s="39"/>
      <c r="O82" s="28"/>
      <c r="P82" s="42" t="str">
        <f t="shared" si="2"/>
        <v>Asi_CompressiveStrength</v>
      </c>
      <c r="Q82" s="39" t="s">
        <v>451</v>
      </c>
      <c r="R82" s="39" t="s">
        <v>453</v>
      </c>
      <c r="S82" s="19"/>
    </row>
    <row r="83" spans="1:33" outlineLevel="1" x14ac:dyDescent="0.25">
      <c r="A83" s="38" t="s">
        <v>194</v>
      </c>
      <c r="B83" s="38"/>
      <c r="C83" s="39" t="s">
        <v>594</v>
      </c>
      <c r="D83" s="39" t="s">
        <v>279</v>
      </c>
      <c r="E83" s="39" t="s">
        <v>682</v>
      </c>
      <c r="F83" s="19" t="s">
        <v>594</v>
      </c>
      <c r="G83" s="39" t="s">
        <v>683</v>
      </c>
      <c r="H83" s="19" t="s">
        <v>595</v>
      </c>
      <c r="J83" s="46"/>
      <c r="K83" s="40"/>
      <c r="N83" s="39"/>
      <c r="O83" s="28"/>
      <c r="P83" s="42" t="str">
        <f t="shared" si="2"/>
        <v>Asi_MassDensity</v>
      </c>
      <c r="Q83" s="39" t="s">
        <v>593</v>
      </c>
      <c r="R83" s="39" t="s">
        <v>596</v>
      </c>
      <c r="S83" s="19"/>
    </row>
    <row r="84" spans="1:33" x14ac:dyDescent="0.25">
      <c r="A84" s="41"/>
      <c r="B84" s="41"/>
      <c r="C84" s="41"/>
      <c r="D84" s="41"/>
      <c r="E84" s="41"/>
      <c r="F84" s="41"/>
      <c r="G84" s="24"/>
      <c r="H84" s="44"/>
      <c r="I84" s="44"/>
      <c r="J84" s="44"/>
      <c r="K84" s="41"/>
      <c r="L84" s="41"/>
      <c r="M84" s="41"/>
      <c r="N84" s="28"/>
      <c r="O84" s="42"/>
      <c r="P84" s="28"/>
      <c r="Q84" s="41"/>
      <c r="R84" s="41"/>
      <c r="S84" s="41"/>
    </row>
    <row r="85" spans="1:33" customFormat="1" ht="18.75" x14ac:dyDescent="0.3">
      <c r="A85" s="18" t="s">
        <v>22</v>
      </c>
      <c r="B85" s="18" t="s">
        <v>700</v>
      </c>
      <c r="C85" s="18"/>
      <c r="D85" s="5" t="str">
        <f>CONCATENATE("Anzahl Merkmale: ", COUNTA(Tabelle6[Merkmal Übersetzung DE]))</f>
        <v>Anzahl Merkmale: 36</v>
      </c>
      <c r="E85" s="5" t="s">
        <v>21</v>
      </c>
      <c r="F85" s="3"/>
      <c r="G85" s="3"/>
      <c r="H85" s="3"/>
      <c r="I85" s="18" t="s">
        <v>419</v>
      </c>
      <c r="J85" s="3"/>
      <c r="K85" s="3"/>
      <c r="L85" s="3"/>
      <c r="M85" s="17"/>
      <c r="N85" s="17"/>
      <c r="O85" s="18" t="s">
        <v>239</v>
      </c>
      <c r="P85" s="4" t="s">
        <v>708</v>
      </c>
      <c r="Q85" s="4" t="s">
        <v>643</v>
      </c>
      <c r="R85" s="4">
        <v>146</v>
      </c>
      <c r="S85" s="4"/>
      <c r="T85" s="10"/>
      <c r="U85" s="1"/>
      <c r="V85" s="1"/>
      <c r="W85" s="1"/>
      <c r="X85" s="1"/>
      <c r="Y85" s="1"/>
      <c r="Z85" s="1"/>
      <c r="AA85" s="1"/>
      <c r="AB85" s="1"/>
      <c r="AC85" s="1"/>
      <c r="AD85" s="1"/>
      <c r="AE85" s="1"/>
      <c r="AF85" s="1"/>
      <c r="AG85" s="1"/>
    </row>
    <row r="86" spans="1:33" s="20" customFormat="1" ht="31.5" outlineLevel="1" x14ac:dyDescent="0.25">
      <c r="A86" s="33" t="s">
        <v>671</v>
      </c>
      <c r="B86" s="33" t="s">
        <v>672</v>
      </c>
      <c r="C86" s="34" t="s">
        <v>240</v>
      </c>
      <c r="D86" s="34" t="s">
        <v>241</v>
      </c>
      <c r="E86" s="34" t="s">
        <v>242</v>
      </c>
      <c r="F86" s="34" t="s">
        <v>243</v>
      </c>
      <c r="G86" s="34" t="s">
        <v>244</v>
      </c>
      <c r="H86" s="35" t="s">
        <v>59</v>
      </c>
      <c r="I86" s="49" t="s">
        <v>417</v>
      </c>
      <c r="J86" s="34" t="s">
        <v>4</v>
      </c>
      <c r="K86" s="55" t="s">
        <v>729</v>
      </c>
      <c r="L86" s="54" t="s">
        <v>728</v>
      </c>
      <c r="M86" s="54" t="s">
        <v>730</v>
      </c>
      <c r="N86" s="54" t="s">
        <v>727</v>
      </c>
      <c r="O86" s="34" t="s">
        <v>435</v>
      </c>
      <c r="P86" s="34" t="s">
        <v>193</v>
      </c>
      <c r="Q86" s="34" t="s">
        <v>442</v>
      </c>
      <c r="R86" s="34" t="s">
        <v>609</v>
      </c>
      <c r="S86" s="35" t="s">
        <v>418</v>
      </c>
    </row>
    <row r="87" spans="1:33" outlineLevel="1" x14ac:dyDescent="0.25">
      <c r="A87" s="26" t="s">
        <v>194</v>
      </c>
      <c r="B87" s="26"/>
      <c r="C87" s="39" t="s">
        <v>2</v>
      </c>
      <c r="E87" s="39" t="s">
        <v>2</v>
      </c>
      <c r="F87" s="39" t="s">
        <v>260</v>
      </c>
      <c r="G87" s="39"/>
      <c r="H87" s="36"/>
      <c r="I87" s="48"/>
      <c r="J87" s="48"/>
      <c r="K87" s="40"/>
      <c r="N87" s="39"/>
      <c r="O87" s="28"/>
      <c r="P87" s="42" t="str">
        <f>CONCATENATE("Asi_",'Übersicht Entities'!$E87)</f>
        <v>Asi_Name</v>
      </c>
      <c r="Q87" t="s">
        <v>524</v>
      </c>
      <c r="R87" s="41" t="s">
        <v>199</v>
      </c>
      <c r="S87" s="24"/>
    </row>
    <row r="88" spans="1:33" outlineLevel="1" x14ac:dyDescent="0.25">
      <c r="A88" s="26" t="s">
        <v>194</v>
      </c>
      <c r="B88" s="26"/>
      <c r="C88" s="39" t="s">
        <v>3</v>
      </c>
      <c r="D88" s="41" t="s">
        <v>757</v>
      </c>
      <c r="E88" s="39" t="s">
        <v>249</v>
      </c>
      <c r="F88" s="19" t="s">
        <v>250</v>
      </c>
      <c r="G88" s="19" t="s">
        <v>251</v>
      </c>
      <c r="H88" s="19" t="s">
        <v>293</v>
      </c>
      <c r="J88" s="46" t="s">
        <v>194</v>
      </c>
      <c r="K88" s="40"/>
      <c r="N88" s="39"/>
      <c r="O88" s="26"/>
      <c r="P88" s="42" t="str">
        <f>CONCATENATE("Asi_",'Übersicht Entities'!$E88,"_",$B$85)</f>
        <v>Asi_Length_Column</v>
      </c>
      <c r="Q88" s="39" t="s">
        <v>450</v>
      </c>
      <c r="R88" s="39" t="s">
        <v>213</v>
      </c>
      <c r="S88" s="19"/>
    </row>
    <row r="89" spans="1:33" outlineLevel="1" x14ac:dyDescent="0.25">
      <c r="A89" s="26" t="s">
        <v>194</v>
      </c>
      <c r="B89" s="26"/>
      <c r="C89" s="39" t="s">
        <v>23</v>
      </c>
      <c r="D89" s="41" t="s">
        <v>757</v>
      </c>
      <c r="E89" s="39" t="s">
        <v>283</v>
      </c>
      <c r="F89" s="19" t="s">
        <v>250</v>
      </c>
      <c r="G89" s="19" t="s">
        <v>287</v>
      </c>
      <c r="H89" s="19" t="s">
        <v>294</v>
      </c>
      <c r="J89" s="46" t="s">
        <v>194</v>
      </c>
      <c r="K89" s="40"/>
      <c r="N89" s="39"/>
      <c r="O89" s="26"/>
      <c r="P89" s="42" t="str">
        <f>CONCATENATE("Asi_",'Übersicht Entities'!$E89,"_",$B$85)</f>
        <v>Asi_CrossSectionArea_Column</v>
      </c>
      <c r="Q89" t="s">
        <v>575</v>
      </c>
      <c r="R89" s="39" t="s">
        <v>576</v>
      </c>
      <c r="S89" s="19"/>
    </row>
    <row r="90" spans="1:33" outlineLevel="1" x14ac:dyDescent="0.25">
      <c r="A90" s="26" t="s">
        <v>194</v>
      </c>
      <c r="B90" s="26"/>
      <c r="C90" s="39" t="s">
        <v>291</v>
      </c>
      <c r="D90" s="41" t="s">
        <v>757</v>
      </c>
      <c r="E90" s="39" t="s">
        <v>284</v>
      </c>
      <c r="F90" s="19" t="s">
        <v>250</v>
      </c>
      <c r="G90" s="19" t="s">
        <v>287</v>
      </c>
      <c r="H90" s="19" t="s">
        <v>295</v>
      </c>
      <c r="J90" s="46" t="s">
        <v>194</v>
      </c>
      <c r="K90" s="40"/>
      <c r="N90" s="39"/>
      <c r="O90" s="26"/>
      <c r="P90" s="42" t="str">
        <f>CONCATENATE("Asi_",'Übersicht Entities'!$E90,"_",$B$85)</f>
        <v>Asi_OuterSurfaceArea_Column</v>
      </c>
      <c r="Q90" t="s">
        <v>577</v>
      </c>
      <c r="R90" s="39" t="s">
        <v>578</v>
      </c>
      <c r="S90" s="19"/>
    </row>
    <row r="91" spans="1:33" outlineLevel="1" x14ac:dyDescent="0.25">
      <c r="A91" s="26" t="s">
        <v>194</v>
      </c>
      <c r="B91" s="26"/>
      <c r="C91" s="39" t="s">
        <v>292</v>
      </c>
      <c r="D91" s="41" t="s">
        <v>757</v>
      </c>
      <c r="E91" s="39" t="s">
        <v>285</v>
      </c>
      <c r="F91" s="19" t="s">
        <v>250</v>
      </c>
      <c r="G91" s="19" t="s">
        <v>287</v>
      </c>
      <c r="H91" s="19" t="s">
        <v>296</v>
      </c>
      <c r="J91" s="46" t="s">
        <v>194</v>
      </c>
      <c r="K91" s="40"/>
      <c r="N91" s="39"/>
      <c r="O91" s="26"/>
      <c r="P91" s="42" t="str">
        <f>CONCATENATE("Asi_",'Übersicht Entities'!$E91,"_",$B$85)</f>
        <v>Asi_GrossSurfaceArea_Column</v>
      </c>
      <c r="Q91" t="s">
        <v>500</v>
      </c>
      <c r="R91" s="39" t="s">
        <v>501</v>
      </c>
      <c r="S91" s="19"/>
    </row>
    <row r="92" spans="1:33" outlineLevel="1" x14ac:dyDescent="0.25">
      <c r="A92" s="26" t="s">
        <v>194</v>
      </c>
      <c r="B92" s="26"/>
      <c r="C92" s="39" t="s">
        <v>300</v>
      </c>
      <c r="D92" s="41" t="s">
        <v>757</v>
      </c>
      <c r="E92" s="39" t="s">
        <v>290</v>
      </c>
      <c r="F92" s="19" t="s">
        <v>250</v>
      </c>
      <c r="G92" s="19" t="s">
        <v>287</v>
      </c>
      <c r="H92" s="19" t="s">
        <v>297</v>
      </c>
      <c r="J92" s="46" t="s">
        <v>194</v>
      </c>
      <c r="K92" s="40"/>
      <c r="N92" s="39"/>
      <c r="O92" s="26"/>
      <c r="P92" s="42" t="str">
        <f>CONCATENATE("Asi_",'Übersicht Entities'!$E92,"_",$B$85)</f>
        <v>Asi_NetSurfaceArea_Column</v>
      </c>
      <c r="Q92" t="s">
        <v>498</v>
      </c>
      <c r="R92" s="39" t="s">
        <v>499</v>
      </c>
      <c r="S92" s="19"/>
    </row>
    <row r="93" spans="1:33" outlineLevel="1" x14ac:dyDescent="0.25">
      <c r="A93" s="26" t="s">
        <v>194</v>
      </c>
      <c r="B93" s="26"/>
      <c r="C93" s="39" t="s">
        <v>39</v>
      </c>
      <c r="D93" s="41" t="s">
        <v>757</v>
      </c>
      <c r="E93" s="39" t="s">
        <v>257</v>
      </c>
      <c r="F93" s="19" t="s">
        <v>250</v>
      </c>
      <c r="G93" s="19" t="s">
        <v>286</v>
      </c>
      <c r="H93" s="19" t="s">
        <v>298</v>
      </c>
      <c r="J93" s="46" t="s">
        <v>194</v>
      </c>
      <c r="K93" s="40"/>
      <c r="N93" s="39"/>
      <c r="O93" s="26"/>
      <c r="P93" s="42" t="str">
        <f>CONCATENATE("Asi_",'Übersicht Entities'!$E93,"_",$B$85)</f>
        <v>Asi_GrossVolume_Column</v>
      </c>
      <c r="Q93" t="s">
        <v>574</v>
      </c>
      <c r="R93" s="39" t="s">
        <v>216</v>
      </c>
      <c r="S93" s="19"/>
    </row>
    <row r="94" spans="1:33" outlineLevel="1" x14ac:dyDescent="0.25">
      <c r="A94" s="26" t="s">
        <v>194</v>
      </c>
      <c r="B94" s="26"/>
      <c r="C94" s="39" t="s">
        <v>11</v>
      </c>
      <c r="D94" s="41" t="s">
        <v>757</v>
      </c>
      <c r="E94" s="39" t="s">
        <v>256</v>
      </c>
      <c r="F94" s="19" t="s">
        <v>250</v>
      </c>
      <c r="G94" s="19" t="s">
        <v>286</v>
      </c>
      <c r="H94" s="19" t="s">
        <v>299</v>
      </c>
      <c r="J94" s="46" t="s">
        <v>194</v>
      </c>
      <c r="K94" s="40"/>
      <c r="N94" s="39"/>
      <c r="O94" s="26"/>
      <c r="P94" s="42" t="str">
        <f>CONCATENATE("Asi_",'Übersicht Entities'!$E94,"_",$B$85)</f>
        <v>Asi_NetVolume_Column</v>
      </c>
      <c r="Q94" t="s">
        <v>482</v>
      </c>
      <c r="R94" s="39" t="s">
        <v>215</v>
      </c>
      <c r="S94" s="19"/>
    </row>
    <row r="95" spans="1:33" outlineLevel="1" x14ac:dyDescent="0.25">
      <c r="A95" s="26" t="s">
        <v>194</v>
      </c>
      <c r="B95" s="26"/>
      <c r="C95" s="39" t="s">
        <v>188</v>
      </c>
      <c r="D95" s="39" t="s">
        <v>301</v>
      </c>
      <c r="E95" s="39" t="s">
        <v>259</v>
      </c>
      <c r="F95" s="19" t="s">
        <v>260</v>
      </c>
      <c r="H95" s="19" t="s">
        <v>303</v>
      </c>
      <c r="J95" s="46"/>
      <c r="K95" s="40"/>
      <c r="L95" s="39" t="s">
        <v>5</v>
      </c>
      <c r="N95" s="39"/>
      <c r="O95" s="26"/>
      <c r="P95" s="42" t="str">
        <f>CONCATENATE("Asi_",'Übersicht Entities'!$E95)</f>
        <v>Asi_Reference</v>
      </c>
      <c r="Q95" s="39" t="s">
        <v>608</v>
      </c>
      <c r="R95" s="39" t="s">
        <v>637</v>
      </c>
      <c r="S95" s="19"/>
    </row>
    <row r="96" spans="1:33" outlineLevel="1" x14ac:dyDescent="0.25">
      <c r="A96" s="26" t="s">
        <v>194</v>
      </c>
      <c r="B96" s="26"/>
      <c r="C96" s="39" t="s">
        <v>56</v>
      </c>
      <c r="D96" s="39" t="s">
        <v>301</v>
      </c>
      <c r="E96" s="39" t="s">
        <v>56</v>
      </c>
      <c r="F96" s="19" t="s">
        <v>261</v>
      </c>
      <c r="H96" s="19" t="s">
        <v>304</v>
      </c>
      <c r="J96" s="46"/>
      <c r="K96" s="40" t="s">
        <v>5</v>
      </c>
      <c r="N96" s="39"/>
      <c r="O96" s="26"/>
      <c r="P96" s="42" t="str">
        <f>CONCATENATE("Asi_",'Übersicht Entities'!$E96)</f>
        <v>Asi_Status</v>
      </c>
      <c r="Q96" s="39" t="s">
        <v>480</v>
      </c>
      <c r="R96" s="39" t="s">
        <v>611</v>
      </c>
      <c r="S96" s="19"/>
    </row>
    <row r="97" spans="1:19" outlineLevel="1" x14ac:dyDescent="0.25">
      <c r="A97" s="26" t="s">
        <v>194</v>
      </c>
      <c r="B97" s="26"/>
      <c r="C97" s="39" t="s">
        <v>189</v>
      </c>
      <c r="D97" s="39" t="s">
        <v>301</v>
      </c>
      <c r="E97" s="39" t="s">
        <v>302</v>
      </c>
      <c r="F97" s="19" t="s">
        <v>391</v>
      </c>
      <c r="G97" s="19" t="s">
        <v>392</v>
      </c>
      <c r="H97" s="19" t="s">
        <v>305</v>
      </c>
      <c r="J97" s="46"/>
      <c r="K97" s="40"/>
      <c r="L97" s="40" t="s">
        <v>5</v>
      </c>
      <c r="N97" s="39"/>
      <c r="O97" s="26"/>
      <c r="P97" s="42" t="str">
        <f>CONCATENATE("Asi_",'Übersicht Entities'!$E97,"_",$B$85)</f>
        <v>Asi_Slope_Column</v>
      </c>
      <c r="Q97" t="s">
        <v>508</v>
      </c>
      <c r="R97" s="39" t="s">
        <v>217</v>
      </c>
      <c r="S97" s="19"/>
    </row>
    <row r="98" spans="1:19" outlineLevel="1" x14ac:dyDescent="0.25">
      <c r="A98" s="26" t="s">
        <v>194</v>
      </c>
      <c r="B98" s="26"/>
      <c r="C98" s="39" t="s">
        <v>13</v>
      </c>
      <c r="D98" s="39" t="s">
        <v>301</v>
      </c>
      <c r="E98" s="39" t="s">
        <v>267</v>
      </c>
      <c r="F98" s="39" t="s">
        <v>380</v>
      </c>
      <c r="G98" s="39" t="s">
        <v>381</v>
      </c>
      <c r="H98" s="19" t="s">
        <v>306</v>
      </c>
      <c r="J98" s="46"/>
      <c r="K98" s="40" t="s">
        <v>5</v>
      </c>
      <c r="N98" s="39"/>
      <c r="O98" s="26"/>
      <c r="P98" s="42" t="str">
        <f>CONCATENATE("Asi_",'Übersicht Entities'!$E98)</f>
        <v>Asi_IsExternal</v>
      </c>
      <c r="Q98" s="39" t="s">
        <v>447</v>
      </c>
      <c r="R98" s="39" t="str">
        <f>VLOOKUP('Übersicht Entities'!$P98,$P$7:$R$39,3,FALSE)</f>
        <v>fbim_isexternal</v>
      </c>
      <c r="S98" s="19"/>
    </row>
    <row r="99" spans="1:19" outlineLevel="1" x14ac:dyDescent="0.25">
      <c r="A99" s="26" t="s">
        <v>194</v>
      </c>
      <c r="B99" s="26"/>
      <c r="C99" s="39" t="s">
        <v>412</v>
      </c>
      <c r="D99" s="39" t="s">
        <v>301</v>
      </c>
      <c r="E99" s="39" t="s">
        <v>266</v>
      </c>
      <c r="F99" s="39" t="s">
        <v>378</v>
      </c>
      <c r="G99" s="39" t="s">
        <v>379</v>
      </c>
      <c r="H99" s="19" t="s">
        <v>376</v>
      </c>
      <c r="J99" s="46"/>
      <c r="K99" s="40"/>
      <c r="L99" s="39" t="s">
        <v>43</v>
      </c>
      <c r="N99" s="39"/>
      <c r="O99" s="26"/>
      <c r="P99" s="42" t="str">
        <f>CONCATENATE("Asi_",'Übersicht Entities'!$E99)</f>
        <v>Asi_ThermalTransmittance</v>
      </c>
      <c r="Q99" s="39" t="s">
        <v>448</v>
      </c>
      <c r="R99" s="39" t="str">
        <f>VLOOKUP('Übersicht Entities'!$P99,$P$7:$R$39,3,FALSE)</f>
        <v>fbim_thermalTransmittance</v>
      </c>
      <c r="S99" s="19"/>
    </row>
    <row r="100" spans="1:19" outlineLevel="1" x14ac:dyDescent="0.25">
      <c r="A100" s="26" t="s">
        <v>194</v>
      </c>
      <c r="B100" s="26"/>
      <c r="C100" s="39" t="s">
        <v>30</v>
      </c>
      <c r="D100" s="39" t="s">
        <v>301</v>
      </c>
      <c r="E100" s="39" t="s">
        <v>268</v>
      </c>
      <c r="F100" s="39" t="s">
        <v>380</v>
      </c>
      <c r="G100" s="39" t="s">
        <v>381</v>
      </c>
      <c r="H100" s="19" t="s">
        <v>307</v>
      </c>
      <c r="J100" s="46"/>
      <c r="K100" s="40" t="s">
        <v>5</v>
      </c>
      <c r="L100" s="39" t="s">
        <v>7</v>
      </c>
      <c r="N100" s="39"/>
      <c r="O100" s="26"/>
      <c r="P100" s="42" t="str">
        <f>CONCATENATE("Asi_",'Übersicht Entities'!$E100)</f>
        <v>Asi_LoadBearing</v>
      </c>
      <c r="Q100" s="39" t="s">
        <v>542</v>
      </c>
      <c r="R100" s="39" t="str">
        <f>VLOOKUP('Übersicht Entities'!$P100,$P$7:$R$39,3,FALSE)</f>
        <v>fbim_loadBearingElement</v>
      </c>
      <c r="S100" s="19"/>
    </row>
    <row r="101" spans="1:19" outlineLevel="1" x14ac:dyDescent="0.25">
      <c r="A101" s="26" t="s">
        <v>194</v>
      </c>
      <c r="B101" s="26"/>
      <c r="C101" s="39" t="s">
        <v>42</v>
      </c>
      <c r="D101" s="39" t="s">
        <v>301</v>
      </c>
      <c r="E101" s="39" t="s">
        <v>263</v>
      </c>
      <c r="F101" s="19" t="s">
        <v>261</v>
      </c>
      <c r="H101" s="19" t="s">
        <v>308</v>
      </c>
      <c r="J101" s="46"/>
      <c r="K101" s="40"/>
      <c r="L101" s="39" t="s">
        <v>45</v>
      </c>
      <c r="N101" s="39"/>
      <c r="O101" s="26"/>
      <c r="P101" s="42" t="str">
        <f>CONCATENATE("Asi_",'Übersicht Entities'!$E101,"_",$B$85)</f>
        <v>Asi_FireRating_Column</v>
      </c>
      <c r="Q101" s="39" t="s">
        <v>586</v>
      </c>
      <c r="R101" s="39" t="s">
        <v>587</v>
      </c>
      <c r="S101" s="19"/>
    </row>
    <row r="102" spans="1:19" outlineLevel="1" x14ac:dyDescent="0.25">
      <c r="A102" s="26" t="s">
        <v>194</v>
      </c>
      <c r="B102" s="26"/>
      <c r="C102" s="39" t="s">
        <v>15</v>
      </c>
      <c r="D102" s="39" t="s">
        <v>272</v>
      </c>
      <c r="E102" s="39" t="s">
        <v>273</v>
      </c>
      <c r="F102" s="19" t="s">
        <v>261</v>
      </c>
      <c r="H102" s="19" t="s">
        <v>309</v>
      </c>
      <c r="J102" s="46"/>
      <c r="K102" s="40"/>
      <c r="N102" s="39" t="s">
        <v>7</v>
      </c>
      <c r="O102" s="26"/>
      <c r="P102" s="42" t="str">
        <f>CONCATENATE("Asi_",'Übersicht Entities'!$E102,"_Concrete")</f>
        <v>Asi_StrengthClass_Concrete</v>
      </c>
      <c r="Q102" s="39" t="s">
        <v>443</v>
      </c>
      <c r="R102" s="39" t="s">
        <v>444</v>
      </c>
      <c r="S102" s="19"/>
    </row>
    <row r="103" spans="1:19" outlineLevel="1" x14ac:dyDescent="0.25">
      <c r="A103" s="26" t="s">
        <v>194</v>
      </c>
      <c r="B103" s="26"/>
      <c r="C103" s="39" t="s">
        <v>16</v>
      </c>
      <c r="D103" s="39" t="s">
        <v>272</v>
      </c>
      <c r="E103" s="39" t="s">
        <v>274</v>
      </c>
      <c r="F103" s="19" t="s">
        <v>261</v>
      </c>
      <c r="H103" s="19" t="s">
        <v>310</v>
      </c>
      <c r="J103" s="46"/>
      <c r="K103" s="40"/>
      <c r="N103" s="39" t="s">
        <v>7</v>
      </c>
      <c r="O103" s="26"/>
      <c r="P103" s="42" t="str">
        <f>CONCATENATE("Asi_",'Übersicht Entities'!$E103,"_Concrete")</f>
        <v>Asi_ExposureClass_Concrete</v>
      </c>
      <c r="Q103" s="39" t="s">
        <v>445</v>
      </c>
      <c r="S103" s="19"/>
    </row>
    <row r="104" spans="1:19" outlineLevel="1" x14ac:dyDescent="0.25">
      <c r="A104" s="26" t="s">
        <v>194</v>
      </c>
      <c r="B104" s="26"/>
      <c r="C104" s="39" t="s">
        <v>17</v>
      </c>
      <c r="D104" s="39" t="s">
        <v>272</v>
      </c>
      <c r="E104" s="39" t="s">
        <v>275</v>
      </c>
      <c r="F104" s="19" t="s">
        <v>111</v>
      </c>
      <c r="G104" s="19" t="s">
        <v>312</v>
      </c>
      <c r="H104" s="19" t="s">
        <v>311</v>
      </c>
      <c r="J104" s="46"/>
      <c r="K104" s="40"/>
      <c r="L104" s="40"/>
      <c r="N104" s="39" t="s">
        <v>7</v>
      </c>
      <c r="O104" s="26"/>
      <c r="P104" s="42" t="str">
        <f>CONCATENATE("Asi_",'Übersicht Entities'!$E104,"_Concrete")</f>
        <v>Asi_ReinforcementVolumeRatio_Concrete</v>
      </c>
      <c r="Q104" t="s">
        <v>479</v>
      </c>
      <c r="R104" s="39" t="str">
        <f>VLOOKUP('Übersicht Entities'!$P104,$P$7:$R$39,3,FALSE)</f>
        <v>fbim_reinforcementRatioVolume</v>
      </c>
      <c r="S104" s="19"/>
    </row>
    <row r="105" spans="1:19" outlineLevel="1" x14ac:dyDescent="0.25">
      <c r="A105" s="26" t="s">
        <v>194</v>
      </c>
      <c r="B105" s="26"/>
      <c r="C105" s="39" t="s">
        <v>430</v>
      </c>
      <c r="D105" s="39" t="s">
        <v>272</v>
      </c>
      <c r="E105" s="39" t="s">
        <v>372</v>
      </c>
      <c r="F105" s="19" t="s">
        <v>261</v>
      </c>
      <c r="H105" s="19" t="s">
        <v>589</v>
      </c>
      <c r="J105" s="46"/>
      <c r="K105" s="40"/>
      <c r="L105" s="40"/>
      <c r="N105" s="39" t="s">
        <v>7</v>
      </c>
      <c r="O105" s="26"/>
      <c r="P105" s="42" t="str">
        <f>CONCATENATE("Asi_",'Übersicht Entities'!$E105,"_Concrete")</f>
        <v>Asi_ReinforcementStrengthClass_Concrete</v>
      </c>
      <c r="Q105" t="s">
        <v>588</v>
      </c>
      <c r="R105" s="39" t="s">
        <v>590</v>
      </c>
      <c r="S105" s="19"/>
    </row>
    <row r="106" spans="1:19" outlineLevel="1" x14ac:dyDescent="0.25">
      <c r="A106" s="26" t="s">
        <v>194</v>
      </c>
      <c r="B106" s="26"/>
      <c r="C106" s="39" t="s">
        <v>14</v>
      </c>
      <c r="D106" s="39" t="s">
        <v>272</v>
      </c>
      <c r="E106" s="39" t="s">
        <v>278</v>
      </c>
      <c r="F106" s="19" t="s">
        <v>261</v>
      </c>
      <c r="H106" s="19" t="s">
        <v>426</v>
      </c>
      <c r="J106" s="46"/>
      <c r="K106" s="40"/>
      <c r="N106" s="39" t="s">
        <v>7</v>
      </c>
      <c r="O106" s="26"/>
      <c r="P106" s="42" t="str">
        <f>CONCATENATE("Asi_",'Übersicht Entities'!$E106,"_Concrete")</f>
        <v>Asi_ConstructionMethod_Concrete</v>
      </c>
      <c r="Q106" s="39" t="s">
        <v>505</v>
      </c>
      <c r="S106" s="19"/>
    </row>
    <row r="107" spans="1:19" s="58" customFormat="1" outlineLevel="1" x14ac:dyDescent="0.25">
      <c r="A107" s="58" t="s">
        <v>194</v>
      </c>
      <c r="C107" s="58" t="s">
        <v>763</v>
      </c>
      <c r="D107" s="58" t="s">
        <v>400</v>
      </c>
      <c r="E107" s="58" t="s">
        <v>764</v>
      </c>
      <c r="F107" s="58" t="s">
        <v>380</v>
      </c>
      <c r="G107" s="58" t="s">
        <v>381</v>
      </c>
      <c r="H107" s="58" t="s">
        <v>765</v>
      </c>
      <c r="K107" s="58" t="s">
        <v>5</v>
      </c>
      <c r="P107" s="42" t="str">
        <f>CONCATENATE("Asi_",'Übersicht Entities'!$E107,"_Concrete")</f>
        <v>Asi_FairFaced_Concrete</v>
      </c>
      <c r="Q107" s="58" t="s">
        <v>506</v>
      </c>
      <c r="R107" s="58" t="s">
        <v>507</v>
      </c>
      <c r="S107" s="61"/>
    </row>
    <row r="108" spans="1:19" outlineLevel="1" x14ac:dyDescent="0.25">
      <c r="A108" s="26" t="s">
        <v>194</v>
      </c>
      <c r="B108" s="26"/>
      <c r="C108" s="39" t="s">
        <v>229</v>
      </c>
      <c r="D108" s="39" t="s">
        <v>400</v>
      </c>
      <c r="E108" s="39" t="s">
        <v>276</v>
      </c>
      <c r="F108" s="19" t="s">
        <v>382</v>
      </c>
      <c r="G108" s="19" t="s">
        <v>398</v>
      </c>
      <c r="H108" s="19" t="s">
        <v>429</v>
      </c>
      <c r="J108" s="46"/>
      <c r="K108" s="40"/>
      <c r="N108" s="39" t="s">
        <v>7</v>
      </c>
      <c r="O108" s="26"/>
      <c r="P108" s="42" t="str">
        <f>CONCATENATE("Asi_",'Übersicht Entities'!$E108,"_Concrete")</f>
        <v>Asi_MeshToTotalRatio_Concrete</v>
      </c>
      <c r="S108" s="19"/>
    </row>
    <row r="109" spans="1:19" outlineLevel="1" x14ac:dyDescent="0.25">
      <c r="A109" s="26" t="s">
        <v>194</v>
      </c>
      <c r="B109" s="26"/>
      <c r="C109" s="39" t="s">
        <v>18</v>
      </c>
      <c r="D109" s="39" t="s">
        <v>400</v>
      </c>
      <c r="E109" s="39" t="s">
        <v>277</v>
      </c>
      <c r="F109" s="19" t="s">
        <v>261</v>
      </c>
      <c r="H109" s="19" t="s">
        <v>384</v>
      </c>
      <c r="J109" s="46"/>
      <c r="K109" s="40"/>
      <c r="L109" s="40"/>
      <c r="N109" s="39" t="s">
        <v>7</v>
      </c>
      <c r="O109" s="26"/>
      <c r="P109" s="42" t="str">
        <f>CONCATENATE("Asi_",'Übersicht Entities'!$E109,"_Concrete")</f>
        <v>Asi_ShortDescription_Concrete</v>
      </c>
      <c r="Q109" t="s">
        <v>485</v>
      </c>
      <c r="R109" s="39" t="str">
        <f>VLOOKUP('Übersicht Entities'!$P109,$P$7:$R$39,3,FALSE)</f>
        <v>fbim_shortSpecConcreteOnB1992_1</v>
      </c>
      <c r="S109" s="19"/>
    </row>
    <row r="110" spans="1:19" outlineLevel="1" x14ac:dyDescent="0.25">
      <c r="A110" s="26" t="s">
        <v>194</v>
      </c>
      <c r="B110" s="26"/>
      <c r="C110" s="39" t="s">
        <v>8</v>
      </c>
      <c r="D110" s="39" t="s">
        <v>373</v>
      </c>
      <c r="E110" s="39" t="s">
        <v>252</v>
      </c>
      <c r="F110" s="19" t="s">
        <v>250</v>
      </c>
      <c r="G110" s="19" t="s">
        <v>251</v>
      </c>
      <c r="H110" s="19" t="s">
        <v>405</v>
      </c>
      <c r="J110" s="46" t="s">
        <v>194</v>
      </c>
      <c r="K110" s="40"/>
      <c r="N110" s="39"/>
      <c r="O110" s="26"/>
      <c r="P110" s="42" t="str">
        <f>CONCATENATE("Asi_",'Übersicht Entities'!$E110,"_",$B$85)</f>
        <v>Asi_Width_Column</v>
      </c>
      <c r="Q110" t="s">
        <v>580</v>
      </c>
      <c r="R110" s="39" t="s">
        <v>214</v>
      </c>
      <c r="S110" s="19"/>
    </row>
    <row r="111" spans="1:19" outlineLevel="1" x14ac:dyDescent="0.25">
      <c r="A111" s="26" t="s">
        <v>194</v>
      </c>
      <c r="B111" s="26"/>
      <c r="C111" s="39" t="s">
        <v>9</v>
      </c>
      <c r="D111" s="39" t="s">
        <v>373</v>
      </c>
      <c r="E111" s="39" t="s">
        <v>253</v>
      </c>
      <c r="F111" s="19" t="s">
        <v>250</v>
      </c>
      <c r="G111" s="19" t="s">
        <v>251</v>
      </c>
      <c r="H111" s="19" t="s">
        <v>406</v>
      </c>
      <c r="J111" s="46" t="s">
        <v>194</v>
      </c>
      <c r="K111" s="40"/>
      <c r="N111" s="39"/>
      <c r="O111" s="26"/>
      <c r="P111" s="42" t="str">
        <f>CONCATENATE("Asi_",'Übersicht Entities'!$E111,"_",$B$85)</f>
        <v>Asi_Height_Column</v>
      </c>
      <c r="Q111" t="s">
        <v>579</v>
      </c>
      <c r="S111" s="19"/>
    </row>
    <row r="112" spans="1:19" s="58" customFormat="1" outlineLevel="1" x14ac:dyDescent="0.25">
      <c r="A112" s="58" t="s">
        <v>194</v>
      </c>
      <c r="C112" s="58" t="s">
        <v>531</v>
      </c>
      <c r="D112" s="58" t="s">
        <v>373</v>
      </c>
      <c r="E112" s="58" t="s">
        <v>461</v>
      </c>
      <c r="F112" s="58" t="s">
        <v>250</v>
      </c>
      <c r="G112" s="58" t="s">
        <v>251</v>
      </c>
      <c r="H112" s="58" t="s">
        <v>830</v>
      </c>
      <c r="P112" s="42" t="str">
        <f>CONCATENATE("Asi_",'Übersicht Entities'!$E112,"_",$B$85)</f>
        <v>Asi_Diameter_Column</v>
      </c>
      <c r="S112" s="61"/>
    </row>
    <row r="113" spans="1:33" outlineLevel="1" x14ac:dyDescent="0.25">
      <c r="A113" s="26" t="s">
        <v>194</v>
      </c>
      <c r="B113" s="26"/>
      <c r="C113" s="39" t="s">
        <v>420</v>
      </c>
      <c r="D113" s="39" t="s">
        <v>313</v>
      </c>
      <c r="E113" s="39" t="s">
        <v>421</v>
      </c>
      <c r="F113" s="39" t="s">
        <v>380</v>
      </c>
      <c r="G113" s="39" t="s">
        <v>381</v>
      </c>
      <c r="H113" s="19" t="s">
        <v>425</v>
      </c>
      <c r="J113" s="46"/>
      <c r="K113" s="40" t="s">
        <v>5</v>
      </c>
      <c r="N113" s="39"/>
      <c r="O113" s="28"/>
      <c r="P113" s="42" t="str">
        <f>CONCATENATE("Asi_",'Übersicht Entities'!$E113)</f>
        <v>Asi_SoilContact</v>
      </c>
      <c r="Q113" s="39" t="s">
        <v>540</v>
      </c>
      <c r="R113" s="39" t="str">
        <f>VLOOKUP('Übersicht Entities'!$P113,$P$7:$R$39,3,FALSE)</f>
        <v>fbim_soilContact</v>
      </c>
      <c r="S113" s="19"/>
    </row>
    <row r="114" spans="1:33" outlineLevel="1" x14ac:dyDescent="0.25">
      <c r="A114" s="26" t="s">
        <v>194</v>
      </c>
      <c r="B114" s="26"/>
      <c r="C114" s="39" t="s">
        <v>769</v>
      </c>
      <c r="D114" s="39" t="s">
        <v>313</v>
      </c>
      <c r="E114" s="39" t="s">
        <v>770</v>
      </c>
      <c r="F114" s="19" t="s">
        <v>260</v>
      </c>
      <c r="H114" s="57" t="s">
        <v>771</v>
      </c>
      <c r="J114" s="46"/>
      <c r="K114" s="40"/>
      <c r="N114" s="39" t="s">
        <v>5</v>
      </c>
      <c r="O114" s="26"/>
      <c r="P114" s="42" t="str">
        <f>CONCATENATE("Asi_",'Übersicht Entities'!$E114,"_",$B$85)</f>
        <v>Asi_TypeOfSpecialElement_Column</v>
      </c>
      <c r="S114" s="19"/>
    </row>
    <row r="115" spans="1:33" outlineLevel="1" x14ac:dyDescent="0.25">
      <c r="A115" t="s">
        <v>194</v>
      </c>
      <c r="B115"/>
      <c r="C115" s="39" t="s">
        <v>192</v>
      </c>
      <c r="D115" s="39" t="s">
        <v>279</v>
      </c>
      <c r="E115" s="39" t="s">
        <v>280</v>
      </c>
      <c r="F115" s="19" t="s">
        <v>261</v>
      </c>
      <c r="G115" s="39"/>
      <c r="H115" s="19" t="s">
        <v>427</v>
      </c>
      <c r="J115" s="46"/>
      <c r="K115" s="40"/>
      <c r="L115" s="39" t="s">
        <v>5</v>
      </c>
      <c r="N115" s="39"/>
      <c r="O115" s="28"/>
      <c r="P115" s="42" t="str">
        <f t="shared" ref="P115:P122" si="3">CONCATENATE("Asi_",E115)</f>
        <v>Asi_MaterialCategory</v>
      </c>
      <c r="S115" s="19"/>
    </row>
    <row r="116" spans="1:33" outlineLevel="1" x14ac:dyDescent="0.25">
      <c r="A116" t="s">
        <v>194</v>
      </c>
      <c r="B116"/>
      <c r="C116" s="39" t="s">
        <v>238</v>
      </c>
      <c r="D116" s="39" t="s">
        <v>279</v>
      </c>
      <c r="E116" s="39" t="s">
        <v>281</v>
      </c>
      <c r="F116" s="19" t="s">
        <v>261</v>
      </c>
      <c r="G116" s="39"/>
      <c r="H116" s="19" t="s">
        <v>428</v>
      </c>
      <c r="J116" s="46"/>
      <c r="K116" s="40"/>
      <c r="L116" s="39" t="s">
        <v>5</v>
      </c>
      <c r="N116" s="39"/>
      <c r="O116" s="28"/>
      <c r="P116" s="42" t="str">
        <f t="shared" si="3"/>
        <v>Asi_ConstructionProduct</v>
      </c>
      <c r="S116" s="19"/>
    </row>
    <row r="117" spans="1:33" outlineLevel="1" x14ac:dyDescent="0.25">
      <c r="A117" s="38" t="s">
        <v>194</v>
      </c>
      <c r="B117" s="38"/>
      <c r="C117" s="39" t="s">
        <v>696</v>
      </c>
      <c r="D117" s="39" t="s">
        <v>279</v>
      </c>
      <c r="E117" s="39" t="s">
        <v>697</v>
      </c>
      <c r="F117" s="19" t="s">
        <v>261</v>
      </c>
      <c r="G117" s="39"/>
      <c r="H117" s="19" t="s">
        <v>428</v>
      </c>
      <c r="J117" s="46"/>
      <c r="K117" s="40"/>
      <c r="N117" s="39" t="s">
        <v>5</v>
      </c>
      <c r="O117" s="28"/>
      <c r="P117" s="42" t="str">
        <f t="shared" si="3"/>
        <v>Asi_ProductSpecification</v>
      </c>
      <c r="S117" s="19"/>
    </row>
    <row r="118" spans="1:33" outlineLevel="1" x14ac:dyDescent="0.25">
      <c r="A118" s="38" t="s">
        <v>194</v>
      </c>
      <c r="B118" s="38"/>
      <c r="C118" s="39" t="s">
        <v>684</v>
      </c>
      <c r="D118" s="39" t="s">
        <v>279</v>
      </c>
      <c r="E118" s="39" t="s">
        <v>685</v>
      </c>
      <c r="F118" s="19"/>
      <c r="G118" s="19" t="s">
        <v>686</v>
      </c>
      <c r="H118" s="19" t="s">
        <v>724</v>
      </c>
      <c r="J118" s="46"/>
      <c r="K118" s="40"/>
      <c r="M118" s="39" t="s">
        <v>43</v>
      </c>
      <c r="N118" s="39"/>
      <c r="O118" s="28"/>
      <c r="P118" s="42" t="str">
        <f t="shared" si="3"/>
        <v>Asi_VaporDiffusionResistance</v>
      </c>
      <c r="Q118" s="39" t="s">
        <v>604</v>
      </c>
      <c r="R118" s="39" t="s">
        <v>605</v>
      </c>
      <c r="S118" s="19"/>
    </row>
    <row r="119" spans="1:33" outlineLevel="1" x14ac:dyDescent="0.25">
      <c r="A119" s="38" t="s">
        <v>194</v>
      </c>
      <c r="B119" s="38"/>
      <c r="C119" s="39" t="s">
        <v>528</v>
      </c>
      <c r="D119" s="39" t="s">
        <v>279</v>
      </c>
      <c r="E119" s="39" t="s">
        <v>687</v>
      </c>
      <c r="F119" s="19" t="s">
        <v>261</v>
      </c>
      <c r="G119" s="39"/>
      <c r="H119" s="19" t="s">
        <v>529</v>
      </c>
      <c r="J119" s="46"/>
      <c r="K119" s="40"/>
      <c r="L119" s="39" t="s">
        <v>5</v>
      </c>
      <c r="N119" s="39"/>
      <c r="O119" s="28"/>
      <c r="P119" s="42" t="str">
        <f t="shared" si="3"/>
        <v>Asi_HazardClass</v>
      </c>
      <c r="Q119" s="39" t="s">
        <v>527</v>
      </c>
      <c r="R119" s="39" t="s">
        <v>530</v>
      </c>
      <c r="S119" s="19"/>
    </row>
    <row r="120" spans="1:33" outlineLevel="1" x14ac:dyDescent="0.25">
      <c r="A120" s="38" t="s">
        <v>194</v>
      </c>
      <c r="B120" s="38"/>
      <c r="C120" s="39" t="s">
        <v>452</v>
      </c>
      <c r="D120" s="39" t="s">
        <v>279</v>
      </c>
      <c r="E120" s="39" t="s">
        <v>688</v>
      </c>
      <c r="F120" s="19" t="s">
        <v>452</v>
      </c>
      <c r="G120" s="19" t="s">
        <v>689</v>
      </c>
      <c r="H120" s="19" t="s">
        <v>725</v>
      </c>
      <c r="J120" s="46"/>
      <c r="K120" s="40"/>
      <c r="M120" s="39" t="s">
        <v>43</v>
      </c>
      <c r="N120" s="39"/>
      <c r="O120" s="28"/>
      <c r="P120" s="42" t="str">
        <f t="shared" si="3"/>
        <v>Asi_CompressiveStrength</v>
      </c>
      <c r="Q120" s="39" t="s">
        <v>451</v>
      </c>
      <c r="R120" s="39" t="s">
        <v>453</v>
      </c>
      <c r="S120" s="19"/>
    </row>
    <row r="121" spans="1:33" outlineLevel="1" x14ac:dyDescent="0.25">
      <c r="A121" s="38" t="s">
        <v>194</v>
      </c>
      <c r="B121" s="52"/>
      <c r="C121" s="39" t="s">
        <v>667</v>
      </c>
      <c r="D121" s="39" t="s">
        <v>279</v>
      </c>
      <c r="E121" s="39" t="s">
        <v>669</v>
      </c>
      <c r="F121" s="39" t="s">
        <v>235</v>
      </c>
      <c r="G121" s="39" t="s">
        <v>670</v>
      </c>
      <c r="H121" s="46" t="s">
        <v>675</v>
      </c>
      <c r="J121" s="39"/>
      <c r="M121" s="39" t="s">
        <v>43</v>
      </c>
      <c r="N121" s="40"/>
      <c r="O121" s="26"/>
      <c r="P121" s="42" t="str">
        <f t="shared" si="3"/>
        <v>Asi_ThermalConductivity</v>
      </c>
      <c r="Q121" s="39" t="s">
        <v>606</v>
      </c>
      <c r="R121" s="39" t="s">
        <v>607</v>
      </c>
      <c r="S121" s="19"/>
    </row>
    <row r="122" spans="1:33" outlineLevel="1" x14ac:dyDescent="0.25">
      <c r="A122" s="38" t="s">
        <v>194</v>
      </c>
      <c r="B122" s="38"/>
      <c r="C122" s="39" t="s">
        <v>594</v>
      </c>
      <c r="D122" s="39" t="s">
        <v>279</v>
      </c>
      <c r="E122" s="39" t="s">
        <v>682</v>
      </c>
      <c r="F122" s="19" t="s">
        <v>594</v>
      </c>
      <c r="G122" s="39" t="s">
        <v>683</v>
      </c>
      <c r="H122" s="19" t="s">
        <v>595</v>
      </c>
      <c r="J122" s="46"/>
      <c r="K122" s="40"/>
      <c r="N122" s="39"/>
      <c r="O122" s="28"/>
      <c r="P122" s="42" t="str">
        <f t="shared" si="3"/>
        <v>Asi_MassDensity</v>
      </c>
      <c r="Q122" s="39" t="s">
        <v>593</v>
      </c>
      <c r="R122" s="39" t="s">
        <v>596</v>
      </c>
      <c r="S122" s="19"/>
    </row>
    <row r="123" spans="1:33" x14ac:dyDescent="0.25">
      <c r="A123" s="41"/>
      <c r="B123" s="41"/>
      <c r="C123" s="41"/>
      <c r="D123" s="41"/>
      <c r="E123" s="41"/>
      <c r="F123" s="41"/>
      <c r="G123" s="24"/>
      <c r="H123" s="44"/>
      <c r="I123" s="44"/>
      <c r="J123" s="46"/>
      <c r="K123" s="41"/>
      <c r="L123" s="41"/>
      <c r="M123" s="41"/>
      <c r="N123" s="28"/>
      <c r="O123" s="42"/>
    </row>
    <row r="124" spans="1:33" customFormat="1" ht="18.75" x14ac:dyDescent="0.3">
      <c r="A124" s="18" t="s">
        <v>25</v>
      </c>
      <c r="B124" s="18" t="s">
        <v>701</v>
      </c>
      <c r="C124" s="18"/>
      <c r="D124" s="5" t="str">
        <f>CONCATENATE("Anzahl Merkmale: ", COUNTA(Tabelle7[Merkmal Übersetzung DE]))</f>
        <v>Anzahl Merkmale: 34</v>
      </c>
      <c r="E124" s="5" t="s">
        <v>24</v>
      </c>
      <c r="F124" s="3"/>
      <c r="G124" s="3"/>
      <c r="H124" s="3"/>
      <c r="I124" s="18" t="s">
        <v>419</v>
      </c>
      <c r="J124" s="3"/>
      <c r="K124" s="3"/>
      <c r="L124" s="3"/>
      <c r="M124" s="17"/>
      <c r="N124" s="17"/>
      <c r="O124" s="18" t="s">
        <v>239</v>
      </c>
      <c r="P124" s="4" t="s">
        <v>709</v>
      </c>
      <c r="Q124" s="4" t="s">
        <v>644</v>
      </c>
      <c r="R124" s="4">
        <v>144</v>
      </c>
      <c r="S124" s="4"/>
      <c r="T124" s="10"/>
      <c r="U124" s="1"/>
      <c r="V124" s="1"/>
      <c r="W124" s="1"/>
      <c r="X124" s="1"/>
      <c r="Y124" s="1"/>
      <c r="Z124" s="1"/>
      <c r="AA124" s="1"/>
      <c r="AB124" s="1"/>
      <c r="AC124" s="1"/>
      <c r="AD124" s="1"/>
      <c r="AE124" s="1"/>
      <c r="AF124" s="1"/>
      <c r="AG124" s="1"/>
    </row>
    <row r="125" spans="1:33" s="20" customFormat="1" ht="31.5" outlineLevel="1" x14ac:dyDescent="0.25">
      <c r="A125" s="34" t="s">
        <v>671</v>
      </c>
      <c r="B125" s="33" t="s">
        <v>672</v>
      </c>
      <c r="C125" s="34" t="s">
        <v>240</v>
      </c>
      <c r="D125" s="34" t="s">
        <v>241</v>
      </c>
      <c r="E125" s="34" t="s">
        <v>242</v>
      </c>
      <c r="F125" s="34" t="s">
        <v>243</v>
      </c>
      <c r="G125" s="34" t="s">
        <v>244</v>
      </c>
      <c r="H125" s="35" t="s">
        <v>59</v>
      </c>
      <c r="I125" s="49" t="s">
        <v>417</v>
      </c>
      <c r="J125" s="34" t="s">
        <v>4</v>
      </c>
      <c r="K125" s="55" t="s">
        <v>729</v>
      </c>
      <c r="L125" s="54" t="s">
        <v>728</v>
      </c>
      <c r="M125" s="54" t="s">
        <v>730</v>
      </c>
      <c r="N125" s="54" t="s">
        <v>727</v>
      </c>
      <c r="O125" s="35" t="s">
        <v>435</v>
      </c>
      <c r="P125" s="35" t="s">
        <v>193</v>
      </c>
      <c r="Q125" s="34" t="s">
        <v>442</v>
      </c>
      <c r="R125" s="34" t="s">
        <v>609</v>
      </c>
      <c r="S125" s="49" t="s">
        <v>418</v>
      </c>
    </row>
    <row r="126" spans="1:33" outlineLevel="1" x14ac:dyDescent="0.25">
      <c r="A126" s="39" t="s">
        <v>194</v>
      </c>
      <c r="B126" s="26"/>
      <c r="C126" s="39" t="s">
        <v>2</v>
      </c>
      <c r="E126" s="39" t="s">
        <v>2</v>
      </c>
      <c r="F126" s="39" t="s">
        <v>260</v>
      </c>
      <c r="G126" s="39"/>
      <c r="H126" s="19"/>
      <c r="J126" s="46"/>
      <c r="K126" s="40"/>
      <c r="N126" s="39"/>
      <c r="O126" s="44"/>
      <c r="P126" s="29" t="str">
        <f>CONCATENATE("Asi_",'Übersicht Entities'!$E126)</f>
        <v>Asi_Name</v>
      </c>
      <c r="Q126" t="s">
        <v>524</v>
      </c>
      <c r="R126" s="41" t="s">
        <v>199</v>
      </c>
      <c r="S126" s="24"/>
    </row>
    <row r="127" spans="1:33" outlineLevel="1" x14ac:dyDescent="0.25">
      <c r="A127" s="39" t="s">
        <v>194</v>
      </c>
      <c r="B127" s="26"/>
      <c r="C127" s="39" t="s">
        <v>3</v>
      </c>
      <c r="D127" s="41" t="s">
        <v>758</v>
      </c>
      <c r="E127" s="39" t="s">
        <v>249</v>
      </c>
      <c r="F127" s="19" t="s">
        <v>250</v>
      </c>
      <c r="G127" s="19" t="s">
        <v>251</v>
      </c>
      <c r="H127" s="19" t="s">
        <v>314</v>
      </c>
      <c r="J127" s="46" t="s">
        <v>194</v>
      </c>
      <c r="K127" s="40"/>
      <c r="N127" s="39"/>
      <c r="O127" s="46"/>
      <c r="P127" s="29" t="str">
        <f>CONCATENATE("Asi_",'Übersicht Entities'!$E127,"_",$B$124)</f>
        <v>Asi_Length_Beam</v>
      </c>
      <c r="Q127" s="39" t="s">
        <v>571</v>
      </c>
      <c r="R127" s="39" t="s">
        <v>218</v>
      </c>
      <c r="S127" s="19"/>
    </row>
    <row r="128" spans="1:33" outlineLevel="1" x14ac:dyDescent="0.25">
      <c r="A128" s="39" t="s">
        <v>194</v>
      </c>
      <c r="B128" s="26"/>
      <c r="C128" s="39" t="s">
        <v>23</v>
      </c>
      <c r="D128" s="41" t="s">
        <v>758</v>
      </c>
      <c r="E128" s="39" t="s">
        <v>283</v>
      </c>
      <c r="F128" s="19" t="s">
        <v>250</v>
      </c>
      <c r="G128" s="19" t="s">
        <v>287</v>
      </c>
      <c r="H128" s="19" t="s">
        <v>315</v>
      </c>
      <c r="J128" s="46" t="s">
        <v>194</v>
      </c>
      <c r="K128" s="40"/>
      <c r="N128" s="39"/>
      <c r="O128" s="46"/>
      <c r="P128" s="29" t="str">
        <f>CONCATENATE("Asi_",'Übersicht Entities'!$E128,"_",$B$124)</f>
        <v>Asi_CrossSectionArea_Beam</v>
      </c>
      <c r="Q128" t="s">
        <v>573</v>
      </c>
      <c r="R128" s="39" t="s">
        <v>221</v>
      </c>
      <c r="S128" s="19"/>
    </row>
    <row r="129" spans="1:19" outlineLevel="1" x14ac:dyDescent="0.25">
      <c r="A129" s="39" t="s">
        <v>194</v>
      </c>
      <c r="B129" s="26"/>
      <c r="C129" s="39" t="s">
        <v>291</v>
      </c>
      <c r="D129" s="41" t="s">
        <v>758</v>
      </c>
      <c r="E129" s="39" t="s">
        <v>284</v>
      </c>
      <c r="F129" s="19" t="s">
        <v>250</v>
      </c>
      <c r="G129" s="19" t="s">
        <v>287</v>
      </c>
      <c r="H129" s="19" t="s">
        <v>316</v>
      </c>
      <c r="J129" s="46" t="s">
        <v>194</v>
      </c>
      <c r="K129" s="40"/>
      <c r="N129" s="39"/>
      <c r="O129" s="46"/>
      <c r="P129" s="29" t="str">
        <f>CONCATENATE("Asi_",'Übersicht Entities'!$E129,"_",$B$124)</f>
        <v>Asi_OuterSurfaceArea_Beam</v>
      </c>
      <c r="Q129" t="s">
        <v>567</v>
      </c>
      <c r="R129" s="39" t="s">
        <v>568</v>
      </c>
      <c r="S129" s="19"/>
    </row>
    <row r="130" spans="1:19" outlineLevel="1" x14ac:dyDescent="0.25">
      <c r="A130" s="39" t="s">
        <v>194</v>
      </c>
      <c r="B130" s="26"/>
      <c r="C130" s="39" t="s">
        <v>292</v>
      </c>
      <c r="D130" s="41" t="s">
        <v>758</v>
      </c>
      <c r="E130" s="39" t="s">
        <v>285</v>
      </c>
      <c r="F130" s="19" t="s">
        <v>250</v>
      </c>
      <c r="G130" s="19" t="s">
        <v>287</v>
      </c>
      <c r="H130" s="19" t="s">
        <v>296</v>
      </c>
      <c r="J130" s="46" t="s">
        <v>194</v>
      </c>
      <c r="K130" s="40"/>
      <c r="N130" s="39"/>
      <c r="O130" s="46"/>
      <c r="P130" s="29" t="str">
        <f>CONCATENATE("Asi_",'Übersicht Entities'!$E130,"_",$B$124)</f>
        <v>Asi_GrossSurfaceArea_Beam</v>
      </c>
      <c r="Q130" t="s">
        <v>459</v>
      </c>
      <c r="R130" s="39" t="s">
        <v>460</v>
      </c>
      <c r="S130" s="19"/>
    </row>
    <row r="131" spans="1:19" outlineLevel="1" x14ac:dyDescent="0.25">
      <c r="A131" s="39" t="s">
        <v>194</v>
      </c>
      <c r="B131" s="26"/>
      <c r="C131" s="39" t="s">
        <v>300</v>
      </c>
      <c r="D131" s="41" t="s">
        <v>758</v>
      </c>
      <c r="E131" s="39" t="s">
        <v>290</v>
      </c>
      <c r="F131" s="19" t="s">
        <v>250</v>
      </c>
      <c r="G131" s="19" t="s">
        <v>287</v>
      </c>
      <c r="H131" s="19" t="s">
        <v>317</v>
      </c>
      <c r="J131" s="46" t="s">
        <v>194</v>
      </c>
      <c r="K131" s="40"/>
      <c r="N131" s="39"/>
      <c r="O131" s="46"/>
      <c r="P131" s="29" t="str">
        <f>CONCATENATE("Asi_",'Übersicht Entities'!$E131,"_",$B$124)</f>
        <v>Asi_NetSurfaceArea_Beam</v>
      </c>
      <c r="Q131" t="s">
        <v>457</v>
      </c>
      <c r="R131" s="39" t="s">
        <v>458</v>
      </c>
      <c r="S131" s="19"/>
    </row>
    <row r="132" spans="1:19" outlineLevel="1" x14ac:dyDescent="0.25">
      <c r="A132" s="39" t="s">
        <v>194</v>
      </c>
      <c r="B132" s="26"/>
      <c r="C132" s="39" t="s">
        <v>39</v>
      </c>
      <c r="D132" s="41" t="s">
        <v>758</v>
      </c>
      <c r="E132" s="39" t="s">
        <v>257</v>
      </c>
      <c r="F132" s="19" t="s">
        <v>250</v>
      </c>
      <c r="G132" s="19" t="s">
        <v>286</v>
      </c>
      <c r="H132" s="19" t="s">
        <v>318</v>
      </c>
      <c r="J132" s="46" t="s">
        <v>194</v>
      </c>
      <c r="K132" s="40"/>
      <c r="N132" s="39"/>
      <c r="O132" s="46"/>
      <c r="P132" s="29" t="str">
        <f>CONCATENATE("Asi_",'Übersicht Entities'!$E132,"_",$B$124)</f>
        <v>Asi_GrossVolume_Beam</v>
      </c>
      <c r="Q132" t="s">
        <v>566</v>
      </c>
      <c r="R132" s="39" t="s">
        <v>223</v>
      </c>
      <c r="S132" s="19"/>
    </row>
    <row r="133" spans="1:19" outlineLevel="1" x14ac:dyDescent="0.25">
      <c r="A133" s="39" t="s">
        <v>194</v>
      </c>
      <c r="B133" s="26"/>
      <c r="C133" s="39" t="s">
        <v>11</v>
      </c>
      <c r="D133" s="41" t="s">
        <v>758</v>
      </c>
      <c r="E133" s="39" t="s">
        <v>256</v>
      </c>
      <c r="F133" s="19" t="s">
        <v>250</v>
      </c>
      <c r="G133" s="19" t="s">
        <v>286</v>
      </c>
      <c r="H133" s="19" t="s">
        <v>319</v>
      </c>
      <c r="J133" s="46" t="s">
        <v>194</v>
      </c>
      <c r="K133" s="40"/>
      <c r="N133" s="39"/>
      <c r="O133" s="46"/>
      <c r="P133" s="29" t="str">
        <f>CONCATENATE("Asi_",'Übersicht Entities'!$E133,"_",$B$124)</f>
        <v>Asi_NetVolume_Beam</v>
      </c>
      <c r="Q133" t="s">
        <v>572</v>
      </c>
      <c r="R133" s="39" t="s">
        <v>222</v>
      </c>
      <c r="S133" s="19"/>
    </row>
    <row r="134" spans="1:19" outlineLevel="1" x14ac:dyDescent="0.25">
      <c r="A134" s="39" t="s">
        <v>194</v>
      </c>
      <c r="B134" s="26"/>
      <c r="C134" s="39" t="s">
        <v>188</v>
      </c>
      <c r="D134" s="39" t="s">
        <v>320</v>
      </c>
      <c r="E134" s="39" t="s">
        <v>259</v>
      </c>
      <c r="F134" s="39" t="s">
        <v>260</v>
      </c>
      <c r="G134" s="39"/>
      <c r="H134" s="19" t="s">
        <v>303</v>
      </c>
      <c r="J134" s="46"/>
      <c r="K134" s="40"/>
      <c r="L134" s="39" t="s">
        <v>5</v>
      </c>
      <c r="N134" s="39"/>
      <c r="O134" s="46"/>
      <c r="P134" s="29" t="str">
        <f>CONCATENATE("Asi_",'Übersicht Entities'!$E134)</f>
        <v>Asi_Reference</v>
      </c>
      <c r="Q134" s="39" t="s">
        <v>608</v>
      </c>
      <c r="R134" s="39" t="s">
        <v>637</v>
      </c>
      <c r="S134" s="19"/>
    </row>
    <row r="135" spans="1:19" outlineLevel="1" x14ac:dyDescent="0.25">
      <c r="A135" s="39" t="s">
        <v>194</v>
      </c>
      <c r="B135" s="26"/>
      <c r="C135" s="39" t="s">
        <v>56</v>
      </c>
      <c r="D135" s="39" t="s">
        <v>320</v>
      </c>
      <c r="E135" s="39" t="s">
        <v>56</v>
      </c>
      <c r="F135" s="19" t="s">
        <v>261</v>
      </c>
      <c r="G135" s="39"/>
      <c r="H135" s="19" t="s">
        <v>304</v>
      </c>
      <c r="J135" s="46"/>
      <c r="K135" s="40" t="s">
        <v>5</v>
      </c>
      <c r="N135" s="39"/>
      <c r="O135" s="46"/>
      <c r="P135" s="29" t="str">
        <f>CONCATENATE("Asi_",'Übersicht Entities'!$E135)</f>
        <v>Asi_Status</v>
      </c>
      <c r="Q135" s="39" t="s">
        <v>480</v>
      </c>
      <c r="R135" s="39" t="s">
        <v>611</v>
      </c>
      <c r="S135" s="19"/>
    </row>
    <row r="136" spans="1:19" outlineLevel="1" x14ac:dyDescent="0.25">
      <c r="A136" s="39" t="s">
        <v>194</v>
      </c>
      <c r="B136" s="26"/>
      <c r="C136" s="39" t="s">
        <v>13</v>
      </c>
      <c r="D136" s="39" t="s">
        <v>320</v>
      </c>
      <c r="E136" s="39" t="s">
        <v>267</v>
      </c>
      <c r="F136" s="39" t="s">
        <v>380</v>
      </c>
      <c r="G136" s="39" t="s">
        <v>381</v>
      </c>
      <c r="H136" s="19" t="s">
        <v>306</v>
      </c>
      <c r="J136" s="46"/>
      <c r="K136" s="40" t="s">
        <v>5</v>
      </c>
      <c r="N136" s="39"/>
      <c r="O136" s="46"/>
      <c r="P136" s="29" t="str">
        <f>CONCATENATE("Asi_",'Übersicht Entities'!$E136)</f>
        <v>Asi_IsExternal</v>
      </c>
      <c r="Q136" s="39" t="s">
        <v>447</v>
      </c>
      <c r="R136" s="39" t="str">
        <f>VLOOKUP('Übersicht Entities'!$P136,$P$7:$R$39,3,FALSE)</f>
        <v>fbim_isexternal</v>
      </c>
      <c r="S136" s="19"/>
    </row>
    <row r="137" spans="1:19" outlineLevel="1" x14ac:dyDescent="0.25">
      <c r="A137" s="39" t="s">
        <v>194</v>
      </c>
      <c r="B137" s="26"/>
      <c r="C137" s="39" t="s">
        <v>412</v>
      </c>
      <c r="D137" s="39" t="s">
        <v>320</v>
      </c>
      <c r="E137" s="39" t="s">
        <v>266</v>
      </c>
      <c r="F137" s="39" t="s">
        <v>378</v>
      </c>
      <c r="G137" s="39" t="s">
        <v>379</v>
      </c>
      <c r="H137" s="19" t="s">
        <v>376</v>
      </c>
      <c r="J137" s="46"/>
      <c r="K137" s="40"/>
      <c r="L137" s="39" t="s">
        <v>43</v>
      </c>
      <c r="N137" s="39"/>
      <c r="O137" s="46"/>
      <c r="P137" s="29" t="str">
        <f>CONCATENATE("Asi_",'Übersicht Entities'!$E137)</f>
        <v>Asi_ThermalTransmittance</v>
      </c>
      <c r="Q137" s="39" t="s">
        <v>448</v>
      </c>
      <c r="R137" s="39" t="str">
        <f>VLOOKUP('Übersicht Entities'!$P137,$P$7:$R$39,3,FALSE)</f>
        <v>fbim_thermalTransmittance</v>
      </c>
      <c r="S137" s="19"/>
    </row>
    <row r="138" spans="1:19" outlineLevel="1" x14ac:dyDescent="0.25">
      <c r="A138" s="39" t="s">
        <v>194</v>
      </c>
      <c r="B138" s="26"/>
      <c r="C138" s="39" t="s">
        <v>30</v>
      </c>
      <c r="D138" s="39" t="s">
        <v>320</v>
      </c>
      <c r="E138" s="39" t="s">
        <v>268</v>
      </c>
      <c r="F138" s="39" t="s">
        <v>380</v>
      </c>
      <c r="G138" s="39" t="s">
        <v>381</v>
      </c>
      <c r="H138" s="19" t="s">
        <v>307</v>
      </c>
      <c r="J138" s="46"/>
      <c r="K138" s="40" t="s">
        <v>5</v>
      </c>
      <c r="N138" s="39"/>
      <c r="O138" s="46"/>
      <c r="P138" s="29" t="str">
        <f>CONCATENATE("Asi_",'Übersicht Entities'!$E138)</f>
        <v>Asi_LoadBearing</v>
      </c>
      <c r="Q138" s="39" t="s">
        <v>542</v>
      </c>
      <c r="R138" s="39" t="str">
        <f>VLOOKUP('Übersicht Entities'!$P138,$P$7:$R$39,3,FALSE)</f>
        <v>fbim_loadBearingElement</v>
      </c>
      <c r="S138" s="19"/>
    </row>
    <row r="139" spans="1:19" outlineLevel="1" x14ac:dyDescent="0.25">
      <c r="A139" s="39" t="s">
        <v>194</v>
      </c>
      <c r="B139" s="26"/>
      <c r="C139" s="39" t="s">
        <v>42</v>
      </c>
      <c r="D139" s="39" t="s">
        <v>320</v>
      </c>
      <c r="E139" s="39" t="s">
        <v>263</v>
      </c>
      <c r="F139" s="39" t="s">
        <v>261</v>
      </c>
      <c r="G139" s="39"/>
      <c r="H139" s="19" t="s">
        <v>308</v>
      </c>
      <c r="J139" s="46"/>
      <c r="K139" s="40"/>
      <c r="L139" s="39" t="s">
        <v>45</v>
      </c>
      <c r="N139" s="39"/>
      <c r="O139" s="46"/>
      <c r="P139" s="29" t="str">
        <f>CONCATENATE("Asi_",'Übersicht Entities'!$E139,"_",$B$124)</f>
        <v>Asi_FireRating_Beam</v>
      </c>
      <c r="Q139" s="39" t="s">
        <v>586</v>
      </c>
      <c r="R139" s="39" t="s">
        <v>587</v>
      </c>
      <c r="S139" s="19"/>
    </row>
    <row r="140" spans="1:19" outlineLevel="1" x14ac:dyDescent="0.25">
      <c r="A140" s="39" t="s">
        <v>194</v>
      </c>
      <c r="B140" s="26"/>
      <c r="C140" s="39" t="s">
        <v>15</v>
      </c>
      <c r="D140" s="39" t="s">
        <v>272</v>
      </c>
      <c r="E140" s="39" t="s">
        <v>273</v>
      </c>
      <c r="F140" s="39" t="s">
        <v>261</v>
      </c>
      <c r="G140" s="39"/>
      <c r="H140" s="19" t="s">
        <v>309</v>
      </c>
      <c r="J140" s="46"/>
      <c r="K140" s="40"/>
      <c r="N140" s="39" t="s">
        <v>7</v>
      </c>
      <c r="O140" s="46"/>
      <c r="P140" s="29" t="str">
        <f>CONCATENATE("Asi_",'Übersicht Entities'!$E140,"_Concrete")</f>
        <v>Asi_StrengthClass_Concrete</v>
      </c>
      <c r="Q140" s="39" t="s">
        <v>443</v>
      </c>
      <c r="R140" s="39" t="s">
        <v>444</v>
      </c>
      <c r="S140" s="19"/>
    </row>
    <row r="141" spans="1:19" outlineLevel="1" x14ac:dyDescent="0.25">
      <c r="A141" s="39" t="s">
        <v>194</v>
      </c>
      <c r="B141" s="26"/>
      <c r="C141" s="39" t="s">
        <v>16</v>
      </c>
      <c r="D141" s="39" t="s">
        <v>272</v>
      </c>
      <c r="E141" s="39" t="s">
        <v>274</v>
      </c>
      <c r="F141" s="39" t="s">
        <v>261</v>
      </c>
      <c r="G141" s="39"/>
      <c r="H141" s="19" t="s">
        <v>310</v>
      </c>
      <c r="J141" s="46"/>
      <c r="K141" s="40"/>
      <c r="N141" s="39" t="s">
        <v>7</v>
      </c>
      <c r="O141" s="46"/>
      <c r="P141" s="29" t="str">
        <f>CONCATENATE("Asi_",'Übersicht Entities'!$E141,"_Concrete")</f>
        <v>Asi_ExposureClass_Concrete</v>
      </c>
      <c r="Q141" s="39" t="s">
        <v>445</v>
      </c>
      <c r="S141" s="19"/>
    </row>
    <row r="142" spans="1:19" outlineLevel="1" x14ac:dyDescent="0.25">
      <c r="A142" s="39" t="s">
        <v>194</v>
      </c>
      <c r="B142" s="26"/>
      <c r="C142" s="39" t="s">
        <v>17</v>
      </c>
      <c r="D142" s="39" t="s">
        <v>272</v>
      </c>
      <c r="E142" s="39" t="s">
        <v>275</v>
      </c>
      <c r="F142" s="39" t="s">
        <v>111</v>
      </c>
      <c r="G142" s="39" t="s">
        <v>312</v>
      </c>
      <c r="H142" s="19" t="s">
        <v>311</v>
      </c>
      <c r="J142" s="46"/>
      <c r="K142" s="40"/>
      <c r="N142" s="39" t="s">
        <v>7</v>
      </c>
      <c r="O142" s="46"/>
      <c r="P142" s="29" t="str">
        <f>CONCATENATE("Asi_",'Übersicht Entities'!$E142,"_Concrete")</f>
        <v>Asi_ReinforcementVolumeRatio_Concrete</v>
      </c>
      <c r="Q142" s="39" t="s">
        <v>479</v>
      </c>
      <c r="R142" s="39" t="str">
        <f>VLOOKUP('Übersicht Entities'!$P142,$P$7:$R$39,3,FALSE)</f>
        <v>fbim_reinforcementRatioVolume</v>
      </c>
      <c r="S142" s="19"/>
    </row>
    <row r="143" spans="1:19" outlineLevel="1" x14ac:dyDescent="0.25">
      <c r="A143" s="39" t="s">
        <v>194</v>
      </c>
      <c r="B143" s="26"/>
      <c r="C143" s="39" t="s">
        <v>430</v>
      </c>
      <c r="D143" s="39" t="s">
        <v>272</v>
      </c>
      <c r="E143" s="39" t="s">
        <v>372</v>
      </c>
      <c r="F143" s="39" t="s">
        <v>261</v>
      </c>
      <c r="G143" s="39"/>
      <c r="H143" s="19" t="s">
        <v>589</v>
      </c>
      <c r="J143" s="46"/>
      <c r="K143" s="40"/>
      <c r="N143" s="39" t="s">
        <v>7</v>
      </c>
      <c r="O143" s="46"/>
      <c r="P143" s="29" t="str">
        <f>CONCATENATE("Asi_",'Übersicht Entities'!$E143,"_Concrete")</f>
        <v>Asi_ReinforcementStrengthClass_Concrete</v>
      </c>
      <c r="Q143" s="39" t="s">
        <v>588</v>
      </c>
      <c r="R143" s="39" t="s">
        <v>590</v>
      </c>
      <c r="S143" s="19"/>
    </row>
    <row r="144" spans="1:19" outlineLevel="1" x14ac:dyDescent="0.25">
      <c r="A144" s="39" t="s">
        <v>194</v>
      </c>
      <c r="B144" s="26"/>
      <c r="C144" s="39" t="s">
        <v>14</v>
      </c>
      <c r="D144" s="39" t="s">
        <v>272</v>
      </c>
      <c r="E144" s="39" t="s">
        <v>278</v>
      </c>
      <c r="F144" s="39" t="s">
        <v>261</v>
      </c>
      <c r="G144" s="39"/>
      <c r="H144" s="19" t="s">
        <v>426</v>
      </c>
      <c r="J144" s="46"/>
      <c r="K144" s="40"/>
      <c r="N144" s="39" t="s">
        <v>7</v>
      </c>
      <c r="O144" s="46"/>
      <c r="P144" s="29" t="str">
        <f>CONCATENATE("Asi_",'Übersicht Entities'!$E144,"_Concrete")</f>
        <v>Asi_ConstructionMethod_Concrete</v>
      </c>
      <c r="Q144" s="39" t="s">
        <v>505</v>
      </c>
      <c r="S144" s="19"/>
    </row>
    <row r="145" spans="1:19" s="58" customFormat="1" outlineLevel="1" x14ac:dyDescent="0.25">
      <c r="A145" s="59" t="s">
        <v>194</v>
      </c>
      <c r="C145" s="58" t="s">
        <v>763</v>
      </c>
      <c r="D145" s="58" t="s">
        <v>400</v>
      </c>
      <c r="E145" s="58" t="s">
        <v>764</v>
      </c>
      <c r="F145" s="58" t="s">
        <v>380</v>
      </c>
      <c r="G145" s="58" t="s">
        <v>381</v>
      </c>
      <c r="H145" s="58" t="s">
        <v>765</v>
      </c>
      <c r="K145" s="58" t="s">
        <v>5</v>
      </c>
      <c r="P145" s="29" t="str">
        <f>CONCATENATE("Asi_",'Übersicht Entities'!$E145,"_Concrete")</f>
        <v>Asi_FairFaced_Concrete</v>
      </c>
      <c r="Q145" s="58" t="s">
        <v>506</v>
      </c>
      <c r="R145" s="58" t="s">
        <v>507</v>
      </c>
      <c r="S145" s="61"/>
    </row>
    <row r="146" spans="1:19" outlineLevel="1" x14ac:dyDescent="0.25">
      <c r="A146" s="39" t="s">
        <v>194</v>
      </c>
      <c r="B146" s="26"/>
      <c r="C146" s="39" t="s">
        <v>229</v>
      </c>
      <c r="D146" s="39" t="s">
        <v>400</v>
      </c>
      <c r="E146" s="39" t="s">
        <v>276</v>
      </c>
      <c r="F146" s="39" t="s">
        <v>382</v>
      </c>
      <c r="G146" s="39" t="s">
        <v>398</v>
      </c>
      <c r="H146" s="19" t="s">
        <v>429</v>
      </c>
      <c r="J146" s="46"/>
      <c r="K146" s="40"/>
      <c r="N146" s="39" t="s">
        <v>7</v>
      </c>
      <c r="O146" s="46"/>
      <c r="P146" s="29" t="str">
        <f>CONCATENATE("Asi_",'Übersicht Entities'!$E146,"_Concrete")</f>
        <v>Asi_MeshToTotalRatio_Concrete</v>
      </c>
      <c r="S146" s="19"/>
    </row>
    <row r="147" spans="1:19" outlineLevel="1" x14ac:dyDescent="0.25">
      <c r="A147" s="39" t="s">
        <v>194</v>
      </c>
      <c r="B147" s="26"/>
      <c r="C147" s="39" t="s">
        <v>18</v>
      </c>
      <c r="D147" s="39" t="s">
        <v>400</v>
      </c>
      <c r="E147" s="39" t="s">
        <v>277</v>
      </c>
      <c r="F147" s="39" t="s">
        <v>261</v>
      </c>
      <c r="G147" s="39"/>
      <c r="H147" s="19" t="s">
        <v>384</v>
      </c>
      <c r="J147" s="46"/>
      <c r="K147" s="40"/>
      <c r="N147" s="39" t="s">
        <v>7</v>
      </c>
      <c r="O147" s="46"/>
      <c r="P147" s="29" t="str">
        <f>CONCATENATE("Asi_",'Übersicht Entities'!$E147,"_Concrete")</f>
        <v>Asi_ShortDescription_Concrete</v>
      </c>
      <c r="Q147" s="39" t="s">
        <v>485</v>
      </c>
      <c r="R147" s="39" t="str">
        <f>VLOOKUP('Übersicht Entities'!$P147,$P$7:$R$39,3,FALSE)</f>
        <v>fbim_shortSpecConcreteOnB1992_1</v>
      </c>
      <c r="S147" s="19"/>
    </row>
    <row r="148" spans="1:19" outlineLevel="1" x14ac:dyDescent="0.25">
      <c r="A148" s="39" t="s">
        <v>194</v>
      </c>
      <c r="B148" s="26"/>
      <c r="C148" s="39" t="s">
        <v>8</v>
      </c>
      <c r="D148" s="39" t="s">
        <v>374</v>
      </c>
      <c r="E148" s="39" t="s">
        <v>252</v>
      </c>
      <c r="F148" s="19" t="s">
        <v>250</v>
      </c>
      <c r="G148" s="19" t="s">
        <v>251</v>
      </c>
      <c r="H148" s="19" t="s">
        <v>407</v>
      </c>
      <c r="J148" s="46"/>
      <c r="K148" s="40"/>
      <c r="N148" s="39"/>
      <c r="O148" s="46"/>
      <c r="P148" s="29" t="str">
        <f>CONCATENATE("Asi_",'Übersicht Entities'!$E148,"_",$B$124)</f>
        <v>Asi_Width_Beam</v>
      </c>
      <c r="Q148" t="s">
        <v>570</v>
      </c>
      <c r="R148" s="39" t="s">
        <v>219</v>
      </c>
      <c r="S148" s="19"/>
    </row>
    <row r="149" spans="1:19" outlineLevel="1" x14ac:dyDescent="0.25">
      <c r="A149" s="39" t="s">
        <v>194</v>
      </c>
      <c r="B149" s="26"/>
      <c r="C149" s="39" t="s">
        <v>9</v>
      </c>
      <c r="D149" s="39" t="s">
        <v>374</v>
      </c>
      <c r="E149" s="39" t="s">
        <v>253</v>
      </c>
      <c r="F149" s="19" t="s">
        <v>250</v>
      </c>
      <c r="G149" s="19" t="s">
        <v>251</v>
      </c>
      <c r="H149" s="19" t="s">
        <v>408</v>
      </c>
      <c r="J149" s="46" t="s">
        <v>194</v>
      </c>
      <c r="K149" s="40"/>
      <c r="N149" s="39"/>
      <c r="O149" s="46"/>
      <c r="P149" s="29" t="str">
        <f>CONCATENATE("Asi_",'Übersicht Entities'!$E149,"_",$B$124)</f>
        <v>Asi_Height_Beam</v>
      </c>
      <c r="Q149" t="s">
        <v>569</v>
      </c>
      <c r="R149" t="s">
        <v>220</v>
      </c>
      <c r="S149" s="19"/>
    </row>
    <row r="150" spans="1:19" outlineLevel="1" x14ac:dyDescent="0.25">
      <c r="A150" s="39" t="s">
        <v>194</v>
      </c>
      <c r="B150" s="26"/>
      <c r="C150" s="39" t="s">
        <v>420</v>
      </c>
      <c r="D150" s="39" t="s">
        <v>323</v>
      </c>
      <c r="E150" s="39" t="s">
        <v>421</v>
      </c>
      <c r="F150" s="39" t="s">
        <v>380</v>
      </c>
      <c r="G150" s="39" t="s">
        <v>381</v>
      </c>
      <c r="H150" s="19" t="s">
        <v>425</v>
      </c>
      <c r="J150" s="46"/>
      <c r="K150" s="40" t="s">
        <v>5</v>
      </c>
      <c r="N150" s="39"/>
      <c r="O150" s="28"/>
      <c r="P150" s="29" t="str">
        <f>CONCATENATE("Asi_",'Übersicht Entities'!$E150)</f>
        <v>Asi_SoilContact</v>
      </c>
      <c r="Q150" s="39" t="s">
        <v>540</v>
      </c>
      <c r="R150" s="39" t="str">
        <f>VLOOKUP('Übersicht Entities'!$P150,$P$7:$R$39,3,FALSE)</f>
        <v>fbim_soilContact</v>
      </c>
      <c r="S150" s="19"/>
    </row>
    <row r="151" spans="1:19" outlineLevel="1" x14ac:dyDescent="0.25">
      <c r="A151" s="39" t="s">
        <v>194</v>
      </c>
      <c r="B151" s="26"/>
      <c r="C151" s="39" t="s">
        <v>769</v>
      </c>
      <c r="D151" s="39" t="s">
        <v>323</v>
      </c>
      <c r="E151" s="41" t="s">
        <v>770</v>
      </c>
      <c r="F151" s="19" t="s">
        <v>260</v>
      </c>
      <c r="G151" s="39"/>
      <c r="H151" s="57" t="s">
        <v>771</v>
      </c>
      <c r="J151" s="46"/>
      <c r="K151" s="40"/>
      <c r="N151" s="39" t="s">
        <v>5</v>
      </c>
      <c r="O151" s="46"/>
      <c r="P151" s="29" t="str">
        <f>CONCATENATE("Asi_",'Übersicht Entities'!$E151,"_",$B$124)</f>
        <v>Asi_TypeOfSpecialElement_Beam</v>
      </c>
      <c r="S151" s="19"/>
    </row>
    <row r="152" spans="1:19" outlineLevel="1" x14ac:dyDescent="0.25">
      <c r="A152" t="s">
        <v>194</v>
      </c>
      <c r="B152"/>
      <c r="C152" s="39" t="s">
        <v>192</v>
      </c>
      <c r="D152" s="39" t="s">
        <v>279</v>
      </c>
      <c r="E152" s="39" t="s">
        <v>280</v>
      </c>
      <c r="F152" s="19" t="s">
        <v>261</v>
      </c>
      <c r="G152" s="39"/>
      <c r="H152" s="19" t="s">
        <v>427</v>
      </c>
      <c r="J152" s="46"/>
      <c r="K152" s="40"/>
      <c r="L152" s="39" t="s">
        <v>5</v>
      </c>
      <c r="N152" s="39"/>
      <c r="O152" s="28"/>
      <c r="P152" s="42" t="str">
        <f t="shared" ref="P152:P159" si="4">CONCATENATE("Asi_",E152)</f>
        <v>Asi_MaterialCategory</v>
      </c>
      <c r="S152" s="19"/>
    </row>
    <row r="153" spans="1:19" outlineLevel="1" x14ac:dyDescent="0.25">
      <c r="A153" t="s">
        <v>194</v>
      </c>
      <c r="B153"/>
      <c r="C153" s="39" t="s">
        <v>238</v>
      </c>
      <c r="D153" s="39" t="s">
        <v>279</v>
      </c>
      <c r="E153" s="39" t="s">
        <v>281</v>
      </c>
      <c r="F153" s="19" t="s">
        <v>261</v>
      </c>
      <c r="G153" s="39"/>
      <c r="H153" s="19" t="s">
        <v>428</v>
      </c>
      <c r="J153" s="46"/>
      <c r="K153" s="40"/>
      <c r="L153" s="39" t="s">
        <v>5</v>
      </c>
      <c r="N153" s="39"/>
      <c r="O153" s="28"/>
      <c r="P153" s="42" t="str">
        <f t="shared" si="4"/>
        <v>Asi_ConstructionProduct</v>
      </c>
      <c r="S153" s="19"/>
    </row>
    <row r="154" spans="1:19" outlineLevel="1" x14ac:dyDescent="0.25">
      <c r="A154" s="38" t="s">
        <v>194</v>
      </c>
      <c r="B154" s="38"/>
      <c r="C154" s="39" t="s">
        <v>696</v>
      </c>
      <c r="D154" s="39" t="s">
        <v>279</v>
      </c>
      <c r="E154" s="39" t="s">
        <v>697</v>
      </c>
      <c r="F154" s="19" t="s">
        <v>261</v>
      </c>
      <c r="G154" s="39"/>
      <c r="H154" s="19" t="s">
        <v>428</v>
      </c>
      <c r="J154" s="46"/>
      <c r="K154" s="40"/>
      <c r="N154" s="39" t="s">
        <v>5</v>
      </c>
      <c r="O154" s="28"/>
      <c r="P154" s="42" t="str">
        <f t="shared" si="4"/>
        <v>Asi_ProductSpecification</v>
      </c>
      <c r="S154" s="19"/>
    </row>
    <row r="155" spans="1:19" outlineLevel="1" x14ac:dyDescent="0.25">
      <c r="A155" s="38" t="s">
        <v>194</v>
      </c>
      <c r="B155" s="38"/>
      <c r="C155" s="39" t="s">
        <v>684</v>
      </c>
      <c r="D155" s="39" t="s">
        <v>279</v>
      </c>
      <c r="E155" s="39" t="s">
        <v>685</v>
      </c>
      <c r="F155" s="19"/>
      <c r="G155" s="19" t="s">
        <v>686</v>
      </c>
      <c r="H155" s="19" t="s">
        <v>724</v>
      </c>
      <c r="J155" s="46"/>
      <c r="K155" s="40"/>
      <c r="M155" s="39" t="s">
        <v>43</v>
      </c>
      <c r="N155" s="39"/>
      <c r="O155" s="28"/>
      <c r="P155" s="42" t="str">
        <f t="shared" si="4"/>
        <v>Asi_VaporDiffusionResistance</v>
      </c>
      <c r="Q155" s="39" t="s">
        <v>604</v>
      </c>
      <c r="R155" s="39" t="s">
        <v>605</v>
      </c>
      <c r="S155" s="19"/>
    </row>
    <row r="156" spans="1:19" outlineLevel="1" x14ac:dyDescent="0.25">
      <c r="A156" s="38" t="s">
        <v>194</v>
      </c>
      <c r="B156" s="38"/>
      <c r="C156" s="39" t="s">
        <v>528</v>
      </c>
      <c r="D156" s="39" t="s">
        <v>279</v>
      </c>
      <c r="E156" s="39" t="s">
        <v>687</v>
      </c>
      <c r="F156" s="19" t="s">
        <v>261</v>
      </c>
      <c r="G156" s="39"/>
      <c r="H156" s="19" t="s">
        <v>529</v>
      </c>
      <c r="J156" s="46"/>
      <c r="K156" s="40"/>
      <c r="L156" s="39" t="s">
        <v>5</v>
      </c>
      <c r="N156" s="39"/>
      <c r="O156" s="28"/>
      <c r="P156" s="42" t="str">
        <f t="shared" si="4"/>
        <v>Asi_HazardClass</v>
      </c>
      <c r="Q156" s="39" t="s">
        <v>527</v>
      </c>
      <c r="R156" s="39" t="s">
        <v>530</v>
      </c>
      <c r="S156" s="19"/>
    </row>
    <row r="157" spans="1:19" outlineLevel="1" x14ac:dyDescent="0.25">
      <c r="A157" s="38" t="s">
        <v>194</v>
      </c>
      <c r="B157" s="38"/>
      <c r="C157" s="39" t="s">
        <v>452</v>
      </c>
      <c r="D157" s="39" t="s">
        <v>279</v>
      </c>
      <c r="E157" s="39" t="s">
        <v>688</v>
      </c>
      <c r="F157" s="19" t="s">
        <v>452</v>
      </c>
      <c r="G157" s="19" t="s">
        <v>689</v>
      </c>
      <c r="H157" s="19" t="s">
        <v>725</v>
      </c>
      <c r="J157" s="46"/>
      <c r="K157" s="40"/>
      <c r="M157" s="39" t="s">
        <v>43</v>
      </c>
      <c r="N157" s="39"/>
      <c r="O157" s="28"/>
      <c r="P157" s="42" t="str">
        <f t="shared" si="4"/>
        <v>Asi_CompressiveStrength</v>
      </c>
      <c r="Q157" s="39" t="s">
        <v>451</v>
      </c>
      <c r="R157" s="39" t="s">
        <v>453</v>
      </c>
      <c r="S157" s="19"/>
    </row>
    <row r="158" spans="1:19" outlineLevel="1" x14ac:dyDescent="0.25">
      <c r="A158" s="52" t="s">
        <v>194</v>
      </c>
      <c r="B158" s="52"/>
      <c r="C158" s="39" t="s">
        <v>667</v>
      </c>
      <c r="D158" s="39" t="s">
        <v>279</v>
      </c>
      <c r="E158" s="39" t="s">
        <v>669</v>
      </c>
      <c r="F158" s="39" t="s">
        <v>235</v>
      </c>
      <c r="G158" s="39" t="s">
        <v>670</v>
      </c>
      <c r="H158" s="46" t="s">
        <v>675</v>
      </c>
      <c r="J158" s="39"/>
      <c r="M158" s="39" t="s">
        <v>43</v>
      </c>
      <c r="N158" s="40"/>
      <c r="O158" s="26"/>
      <c r="P158" s="42" t="str">
        <f t="shared" si="4"/>
        <v>Asi_ThermalConductivity</v>
      </c>
      <c r="Q158" s="39" t="s">
        <v>606</v>
      </c>
      <c r="R158" s="39" t="s">
        <v>607</v>
      </c>
      <c r="S158" s="19"/>
    </row>
    <row r="159" spans="1:19" outlineLevel="1" x14ac:dyDescent="0.25">
      <c r="A159" s="38" t="s">
        <v>194</v>
      </c>
      <c r="B159" s="38"/>
      <c r="C159" s="39" t="s">
        <v>594</v>
      </c>
      <c r="D159" s="39" t="s">
        <v>279</v>
      </c>
      <c r="E159" s="39" t="s">
        <v>682</v>
      </c>
      <c r="F159" s="19" t="s">
        <v>594</v>
      </c>
      <c r="G159" s="39" t="s">
        <v>683</v>
      </c>
      <c r="H159" s="19" t="s">
        <v>595</v>
      </c>
      <c r="J159" s="46"/>
      <c r="K159" s="40"/>
      <c r="N159" s="39"/>
      <c r="O159" s="28"/>
      <c r="P159" s="42" t="str">
        <f t="shared" si="4"/>
        <v>Asi_MassDensity</v>
      </c>
      <c r="Q159" s="39" t="s">
        <v>593</v>
      </c>
      <c r="R159" s="39" t="s">
        <v>596</v>
      </c>
      <c r="S159" s="19"/>
    </row>
    <row r="160" spans="1:19" x14ac:dyDescent="0.25">
      <c r="A160" s="41"/>
      <c r="B160" s="41"/>
      <c r="C160" s="41"/>
      <c r="D160" s="41"/>
      <c r="E160" s="41"/>
      <c r="F160" s="41"/>
      <c r="G160" s="24"/>
      <c r="H160" s="44"/>
      <c r="I160" s="44"/>
      <c r="J160" s="44"/>
      <c r="K160" s="41"/>
      <c r="L160" s="41"/>
      <c r="M160" s="41"/>
      <c r="N160" s="28"/>
      <c r="O160" s="42"/>
      <c r="P160" s="28"/>
      <c r="Q160" s="41"/>
      <c r="R160" s="41"/>
      <c r="S160" s="41"/>
    </row>
    <row r="161" spans="1:33" customFormat="1" ht="18.75" x14ac:dyDescent="0.3">
      <c r="A161" s="18" t="s">
        <v>27</v>
      </c>
      <c r="B161" s="18" t="s">
        <v>702</v>
      </c>
      <c r="C161" s="18"/>
      <c r="D161" s="5" t="str">
        <f>CONCATENATE("Anzahl Merkmale: ", COUNTA(Tabelle9[Merkmal Übersetzung DE]))</f>
        <v>Anzahl Merkmale: 47</v>
      </c>
      <c r="E161" s="5" t="s">
        <v>26</v>
      </c>
      <c r="F161" s="3"/>
      <c r="G161" s="3"/>
      <c r="H161" s="3"/>
      <c r="I161" s="18" t="s">
        <v>419</v>
      </c>
      <c r="J161" s="3"/>
      <c r="K161" s="3"/>
      <c r="L161" s="3"/>
      <c r="M161" s="17"/>
      <c r="N161" s="17"/>
      <c r="O161" s="18" t="s">
        <v>239</v>
      </c>
      <c r="P161" s="4" t="s">
        <v>710</v>
      </c>
      <c r="Q161" s="4" t="s">
        <v>645</v>
      </c>
      <c r="R161" s="4" t="s">
        <v>646</v>
      </c>
      <c r="S161" s="4"/>
      <c r="T161" s="10"/>
      <c r="U161" s="1"/>
      <c r="V161" s="1"/>
      <c r="W161" s="1"/>
      <c r="X161" s="1"/>
      <c r="Y161" s="1"/>
      <c r="Z161" s="1"/>
      <c r="AA161" s="1"/>
      <c r="AB161" s="1"/>
      <c r="AC161" s="1"/>
      <c r="AD161" s="1"/>
      <c r="AE161" s="1"/>
      <c r="AF161" s="1"/>
      <c r="AG161" s="1"/>
    </row>
    <row r="162" spans="1:33" s="20" customFormat="1" ht="31.5" outlineLevel="1" x14ac:dyDescent="0.25">
      <c r="A162" s="33" t="s">
        <v>671</v>
      </c>
      <c r="B162" s="33" t="s">
        <v>672</v>
      </c>
      <c r="C162" s="34" t="s">
        <v>240</v>
      </c>
      <c r="D162" s="34" t="s">
        <v>241</v>
      </c>
      <c r="E162" s="34" t="s">
        <v>242</v>
      </c>
      <c r="F162" s="34" t="s">
        <v>243</v>
      </c>
      <c r="G162" s="34" t="s">
        <v>244</v>
      </c>
      <c r="H162" s="35" t="s">
        <v>59</v>
      </c>
      <c r="I162" s="49" t="s">
        <v>417</v>
      </c>
      <c r="J162" s="34" t="s">
        <v>4</v>
      </c>
      <c r="K162" s="55" t="s">
        <v>729</v>
      </c>
      <c r="L162" s="54" t="s">
        <v>728</v>
      </c>
      <c r="M162" s="54" t="s">
        <v>730</v>
      </c>
      <c r="N162" s="54" t="s">
        <v>727</v>
      </c>
      <c r="O162" s="35" t="s">
        <v>435</v>
      </c>
      <c r="P162" s="35" t="s">
        <v>193</v>
      </c>
      <c r="Q162" s="34" t="s">
        <v>442</v>
      </c>
      <c r="R162" s="34" t="s">
        <v>609</v>
      </c>
      <c r="S162" s="33" t="s">
        <v>418</v>
      </c>
    </row>
    <row r="163" spans="1:33" outlineLevel="1" x14ac:dyDescent="0.25">
      <c r="A163" s="26" t="s">
        <v>194</v>
      </c>
      <c r="B163" s="26" t="s">
        <v>194</v>
      </c>
      <c r="C163" s="39" t="s">
        <v>2</v>
      </c>
      <c r="E163" s="39" t="s">
        <v>2</v>
      </c>
      <c r="F163" s="39" t="s">
        <v>260</v>
      </c>
      <c r="H163" s="19"/>
      <c r="J163" s="46"/>
      <c r="K163" s="40"/>
      <c r="N163" s="39"/>
      <c r="O163" s="44"/>
      <c r="P163" s="29" t="str">
        <f>CONCATENATE("Asi_",'Übersicht Entities'!$E163)</f>
        <v>Asi_Name</v>
      </c>
      <c r="Q163" t="s">
        <v>524</v>
      </c>
      <c r="R163" s="41" t="s">
        <v>199</v>
      </c>
      <c r="S163" s="41"/>
    </row>
    <row r="164" spans="1:33" outlineLevel="1" x14ac:dyDescent="0.25">
      <c r="A164" s="26" t="s">
        <v>194</v>
      </c>
      <c r="B164" s="26" t="s">
        <v>194</v>
      </c>
      <c r="C164" s="39" t="s">
        <v>6</v>
      </c>
      <c r="D164" s="41" t="s">
        <v>831</v>
      </c>
      <c r="E164" s="39" t="s">
        <v>252</v>
      </c>
      <c r="F164" s="19" t="s">
        <v>250</v>
      </c>
      <c r="G164" s="19" t="s">
        <v>251</v>
      </c>
      <c r="H164" s="19" t="s">
        <v>29</v>
      </c>
      <c r="J164" s="46" t="s">
        <v>194</v>
      </c>
      <c r="K164" s="40"/>
      <c r="N164" s="39"/>
      <c r="O164" s="44"/>
      <c r="P164" s="29" t="str">
        <f>CONCATENATE("Asi_",'Übersicht Entities'!$E164,"_",$B$161)</f>
        <v>Asi_Width_Slab</v>
      </c>
      <c r="Q164" t="s">
        <v>510</v>
      </c>
      <c r="R164" s="39" t="s">
        <v>225</v>
      </c>
    </row>
    <row r="165" spans="1:33" outlineLevel="1" x14ac:dyDescent="0.25">
      <c r="A165" s="26" t="s">
        <v>194</v>
      </c>
      <c r="B165" s="26" t="s">
        <v>194</v>
      </c>
      <c r="C165" s="39" t="s">
        <v>3</v>
      </c>
      <c r="D165" s="41" t="s">
        <v>831</v>
      </c>
      <c r="E165" s="39" t="s">
        <v>249</v>
      </c>
      <c r="F165" s="19" t="s">
        <v>250</v>
      </c>
      <c r="G165" s="19" t="s">
        <v>251</v>
      </c>
      <c r="H165" s="19" t="s">
        <v>328</v>
      </c>
      <c r="J165" s="46" t="s">
        <v>194</v>
      </c>
      <c r="K165" s="40"/>
      <c r="N165" s="39"/>
      <c r="O165" s="44"/>
      <c r="P165" s="29" t="str">
        <f>CONCATENATE("Asi_",'Übersicht Entities'!$E165,"_",$B$161)</f>
        <v>Asi_Length_Slab</v>
      </c>
    </row>
    <row r="166" spans="1:33" outlineLevel="1" x14ac:dyDescent="0.25">
      <c r="A166" s="26" t="s">
        <v>194</v>
      </c>
      <c r="B166" s="26" t="s">
        <v>194</v>
      </c>
      <c r="C166" s="39" t="s">
        <v>8</v>
      </c>
      <c r="D166" s="41" t="s">
        <v>831</v>
      </c>
      <c r="E166" s="39" t="s">
        <v>324</v>
      </c>
      <c r="F166" s="19" t="s">
        <v>250</v>
      </c>
      <c r="G166" s="19" t="s">
        <v>251</v>
      </c>
      <c r="H166" s="19" t="s">
        <v>329</v>
      </c>
      <c r="J166" s="46" t="s">
        <v>194</v>
      </c>
      <c r="K166" s="40"/>
      <c r="N166" s="39"/>
      <c r="O166" s="44"/>
      <c r="P166" s="29" t="str">
        <f>CONCATENATE("Asi_",'Übersicht Entities'!$E166,"_",$B$161)</f>
        <v>Asi_Depth_Slab</v>
      </c>
    </row>
    <row r="167" spans="1:33" outlineLevel="1" x14ac:dyDescent="0.25">
      <c r="A167" s="26" t="s">
        <v>194</v>
      </c>
      <c r="B167" s="26" t="s">
        <v>194</v>
      </c>
      <c r="C167" s="39" t="s">
        <v>28</v>
      </c>
      <c r="D167" s="41" t="s">
        <v>831</v>
      </c>
      <c r="E167" s="39" t="s">
        <v>325</v>
      </c>
      <c r="F167" s="19" t="s">
        <v>250</v>
      </c>
      <c r="G167" s="19" t="s">
        <v>251</v>
      </c>
      <c r="H167" s="19" t="s">
        <v>330</v>
      </c>
      <c r="J167" s="46" t="s">
        <v>194</v>
      </c>
      <c r="K167" s="40"/>
      <c r="N167" s="39"/>
      <c r="O167" s="44"/>
      <c r="P167" s="29" t="str">
        <f>CONCATENATE("Asi_",'Übersicht Entities'!$E167,"_",$B$161)</f>
        <v>Asi_Perimeter_Slab</v>
      </c>
      <c r="Q167" t="s">
        <v>509</v>
      </c>
      <c r="R167" s="39" t="s">
        <v>224</v>
      </c>
    </row>
    <row r="168" spans="1:33" outlineLevel="1" x14ac:dyDescent="0.25">
      <c r="A168" s="26" t="s">
        <v>194</v>
      </c>
      <c r="B168" s="26" t="s">
        <v>194</v>
      </c>
      <c r="C168" s="39" t="s">
        <v>41</v>
      </c>
      <c r="D168" s="41" t="s">
        <v>831</v>
      </c>
      <c r="E168" s="39" t="s">
        <v>326</v>
      </c>
      <c r="F168" s="19" t="s">
        <v>250</v>
      </c>
      <c r="G168" s="19" t="s">
        <v>287</v>
      </c>
      <c r="H168" s="19" t="s">
        <v>331</v>
      </c>
      <c r="J168" s="46" t="s">
        <v>194</v>
      </c>
      <c r="K168" s="40"/>
      <c r="N168" s="39"/>
      <c r="O168" s="44"/>
      <c r="P168" s="29" t="str">
        <f>CONCATENATE("Asi_",'Übersicht Entities'!$E168,"_",$B$161)</f>
        <v>Asi_GrossArea_Slab</v>
      </c>
      <c r="Q168" t="s">
        <v>532</v>
      </c>
      <c r="R168" s="39" t="s">
        <v>533</v>
      </c>
    </row>
    <row r="169" spans="1:33" outlineLevel="1" x14ac:dyDescent="0.25">
      <c r="A169" s="26" t="s">
        <v>194</v>
      </c>
      <c r="B169" s="26" t="s">
        <v>194</v>
      </c>
      <c r="C169" s="39" t="s">
        <v>10</v>
      </c>
      <c r="D169" s="41" t="s">
        <v>831</v>
      </c>
      <c r="E169" s="39" t="s">
        <v>327</v>
      </c>
      <c r="F169" s="19" t="s">
        <v>250</v>
      </c>
      <c r="G169" s="19" t="s">
        <v>287</v>
      </c>
      <c r="H169" s="19" t="s">
        <v>332</v>
      </c>
      <c r="J169" s="46" t="s">
        <v>194</v>
      </c>
      <c r="K169" s="40"/>
      <c r="N169" s="39"/>
      <c r="O169" s="44"/>
      <c r="P169" s="29" t="str">
        <f>CONCATENATE("Asi_",'Übersicht Entities'!$E169,"_",$B$161)</f>
        <v>Asi_NetArea_Slab</v>
      </c>
    </row>
    <row r="170" spans="1:33" outlineLevel="1" x14ac:dyDescent="0.25">
      <c r="A170" s="26" t="s">
        <v>194</v>
      </c>
      <c r="B170" s="26" t="s">
        <v>194</v>
      </c>
      <c r="C170" s="39" t="s">
        <v>39</v>
      </c>
      <c r="D170" s="41" t="s">
        <v>831</v>
      </c>
      <c r="E170" s="39" t="s">
        <v>257</v>
      </c>
      <c r="F170" s="19" t="s">
        <v>250</v>
      </c>
      <c r="G170" s="19" t="s">
        <v>286</v>
      </c>
      <c r="H170" s="19" t="s">
        <v>333</v>
      </c>
      <c r="J170" s="46" t="s">
        <v>194</v>
      </c>
      <c r="K170" s="40"/>
      <c r="N170" s="39"/>
      <c r="O170" s="44"/>
      <c r="P170" s="29" t="str">
        <f>CONCATENATE("Asi_",'Übersicht Entities'!$E170,"_",$B$161)</f>
        <v>Asi_GrossVolume_Slab</v>
      </c>
      <c r="Q170" t="s">
        <v>486</v>
      </c>
      <c r="R170" s="39" t="s">
        <v>205</v>
      </c>
    </row>
    <row r="171" spans="1:33" outlineLevel="1" x14ac:dyDescent="0.25">
      <c r="A171" s="26" t="s">
        <v>194</v>
      </c>
      <c r="B171" s="26" t="s">
        <v>194</v>
      </c>
      <c r="C171" s="39" t="s">
        <v>11</v>
      </c>
      <c r="D171" s="41" t="s">
        <v>831</v>
      </c>
      <c r="E171" s="39" t="s">
        <v>256</v>
      </c>
      <c r="F171" s="19" t="s">
        <v>250</v>
      </c>
      <c r="G171" s="19" t="s">
        <v>286</v>
      </c>
      <c r="H171" s="19" t="s">
        <v>334</v>
      </c>
      <c r="J171" s="46" t="s">
        <v>194</v>
      </c>
      <c r="K171" s="40"/>
      <c r="N171" s="39"/>
      <c r="O171" s="44"/>
      <c r="P171" s="29" t="str">
        <f>CONCATENATE("Asi_",'Übersicht Entities'!$E171,"_",$B$161)</f>
        <v>Asi_NetVolume_Slab</v>
      </c>
      <c r="Q171" t="s">
        <v>446</v>
      </c>
      <c r="R171" t="s">
        <v>204</v>
      </c>
    </row>
    <row r="172" spans="1:33" outlineLevel="1" x14ac:dyDescent="0.25">
      <c r="A172" s="26" t="s">
        <v>194</v>
      </c>
      <c r="B172" s="26"/>
      <c r="C172" s="39" t="s">
        <v>188</v>
      </c>
      <c r="D172" s="39" t="s">
        <v>335</v>
      </c>
      <c r="E172" s="39" t="s">
        <v>259</v>
      </c>
      <c r="F172" s="39" t="s">
        <v>260</v>
      </c>
      <c r="H172" s="19" t="s">
        <v>303</v>
      </c>
      <c r="J172" s="46"/>
      <c r="K172" s="40"/>
      <c r="L172" s="39" t="s">
        <v>5</v>
      </c>
      <c r="N172" s="39"/>
      <c r="O172" s="44"/>
      <c r="P172" s="29" t="str">
        <f>CONCATENATE("Asi_",'Übersicht Entities'!$E172)</f>
        <v>Asi_Reference</v>
      </c>
      <c r="Q172" s="39" t="s">
        <v>608</v>
      </c>
      <c r="R172" s="39" t="s">
        <v>637</v>
      </c>
    </row>
    <row r="173" spans="1:33" outlineLevel="1" x14ac:dyDescent="0.25">
      <c r="A173" s="26" t="s">
        <v>194</v>
      </c>
      <c r="B173" s="26"/>
      <c r="C173" s="39" t="s">
        <v>56</v>
      </c>
      <c r="D173" s="39" t="s">
        <v>335</v>
      </c>
      <c r="E173" s="39" t="s">
        <v>56</v>
      </c>
      <c r="F173" s="19" t="s">
        <v>261</v>
      </c>
      <c r="H173" s="19" t="s">
        <v>304</v>
      </c>
      <c r="J173" s="46"/>
      <c r="K173" s="40" t="s">
        <v>5</v>
      </c>
      <c r="N173" s="39"/>
      <c r="O173" s="44"/>
      <c r="P173" s="29" t="str">
        <f>CONCATENATE("Asi_",'Übersicht Entities'!$E173)</f>
        <v>Asi_Status</v>
      </c>
      <c r="Q173" s="39" t="s">
        <v>480</v>
      </c>
      <c r="R173" s="39" t="s">
        <v>611</v>
      </c>
    </row>
    <row r="174" spans="1:33" outlineLevel="1" x14ac:dyDescent="0.25">
      <c r="A174" s="26" t="s">
        <v>194</v>
      </c>
      <c r="B174" s="26"/>
      <c r="C174" s="39" t="s">
        <v>44</v>
      </c>
      <c r="D174" s="39" t="s">
        <v>335</v>
      </c>
      <c r="E174" s="39" t="s">
        <v>262</v>
      </c>
      <c r="F174" s="39" t="s">
        <v>377</v>
      </c>
      <c r="H174" s="19" t="s">
        <v>338</v>
      </c>
      <c r="J174" s="46"/>
      <c r="K174" s="40"/>
      <c r="M174" s="39" t="s">
        <v>43</v>
      </c>
      <c r="N174" s="39"/>
      <c r="O174" s="44"/>
      <c r="P174" s="29" t="str">
        <f>CONCATENATE("Asi_",'Übersicht Entities'!$E174,"_",$B$161)</f>
        <v>Asi_AcousticRating_Slab</v>
      </c>
    </row>
    <row r="175" spans="1:33" outlineLevel="1" x14ac:dyDescent="0.25">
      <c r="A175" s="26" t="s">
        <v>194</v>
      </c>
      <c r="B175" s="26"/>
      <c r="C175" s="39" t="s">
        <v>42</v>
      </c>
      <c r="D175" s="39" t="s">
        <v>335</v>
      </c>
      <c r="E175" s="39" t="s">
        <v>263</v>
      </c>
      <c r="F175" s="19" t="s">
        <v>261</v>
      </c>
      <c r="H175" s="19" t="s">
        <v>308</v>
      </c>
      <c r="J175" s="46"/>
      <c r="K175" s="40"/>
      <c r="L175" s="39" t="s">
        <v>45</v>
      </c>
      <c r="N175" s="39"/>
      <c r="O175" s="44"/>
      <c r="P175" s="29" t="str">
        <f>CONCATENATE("Asi_",'Übersicht Entities'!$E175,"_",$B$161)</f>
        <v>Asi_FireRating_Slab</v>
      </c>
      <c r="Q175" s="39" t="s">
        <v>586</v>
      </c>
      <c r="R175" s="39" t="s">
        <v>587</v>
      </c>
    </row>
    <row r="176" spans="1:33" outlineLevel="1" x14ac:dyDescent="0.25">
      <c r="A176" s="26" t="s">
        <v>194</v>
      </c>
      <c r="B176" s="26"/>
      <c r="C176" s="39" t="s">
        <v>339</v>
      </c>
      <c r="D176" s="39" t="s">
        <v>335</v>
      </c>
      <c r="E176" s="39" t="s">
        <v>336</v>
      </c>
      <c r="F176" s="19" t="s">
        <v>391</v>
      </c>
      <c r="G176" s="19" t="s">
        <v>392</v>
      </c>
      <c r="H176" s="19" t="s">
        <v>340</v>
      </c>
      <c r="J176" s="46"/>
      <c r="K176" s="40" t="s">
        <v>5</v>
      </c>
      <c r="N176" s="39"/>
      <c r="O176" s="44"/>
      <c r="P176" s="29" t="str">
        <f>CONCATENATE("Asi_",'Übersicht Entities'!$E176,"_",$B$161)</f>
        <v>Asi_PitchAngle_Slab</v>
      </c>
      <c r="Q176" s="39" t="s">
        <v>556</v>
      </c>
      <c r="R176" s="39" t="s">
        <v>543</v>
      </c>
    </row>
    <row r="177" spans="1:18" outlineLevel="1" x14ac:dyDescent="0.25">
      <c r="A177" s="26" t="s">
        <v>194</v>
      </c>
      <c r="B177" s="26"/>
      <c r="C177" s="39" t="s">
        <v>264</v>
      </c>
      <c r="D177" s="39" t="s">
        <v>335</v>
      </c>
      <c r="E177" s="39" t="s">
        <v>265</v>
      </c>
      <c r="F177" s="39" t="s">
        <v>380</v>
      </c>
      <c r="G177" s="39" t="s">
        <v>381</v>
      </c>
      <c r="H177" s="19" t="s">
        <v>341</v>
      </c>
      <c r="J177" s="46"/>
      <c r="K177" s="40"/>
      <c r="L177" s="39" t="s">
        <v>45</v>
      </c>
      <c r="N177" s="39"/>
      <c r="O177" s="44"/>
      <c r="P177" s="29" t="str">
        <f>CONCATENATE("Asi_",'Übersicht Entities'!$E177)</f>
        <v>Asi_Combustible</v>
      </c>
      <c r="Q177" s="39" t="s">
        <v>487</v>
      </c>
    </row>
    <row r="178" spans="1:18" outlineLevel="1" x14ac:dyDescent="0.25">
      <c r="A178" s="26" t="s">
        <v>194</v>
      </c>
      <c r="B178" s="26"/>
      <c r="C178" s="39" t="s">
        <v>46</v>
      </c>
      <c r="D178" s="39" t="s">
        <v>335</v>
      </c>
      <c r="E178" s="39" t="s">
        <v>337</v>
      </c>
      <c r="F178" s="19" t="s">
        <v>261</v>
      </c>
      <c r="H178" s="19" t="s">
        <v>342</v>
      </c>
      <c r="J178" s="46"/>
      <c r="K178" s="40"/>
      <c r="M178" s="39" t="s">
        <v>45</v>
      </c>
      <c r="N178" s="39"/>
      <c r="O178" s="44"/>
      <c r="P178" s="29" t="str">
        <f>CONCATENATE("Asi_",'Übersicht Entities'!$E178,"_",$B$161)</f>
        <v>Asi_SurfaceSpreadOfFlame_Slab</v>
      </c>
      <c r="Q178" s="39" t="s">
        <v>490</v>
      </c>
      <c r="R178" s="39" t="s">
        <v>491</v>
      </c>
    </row>
    <row r="179" spans="1:18" outlineLevel="1" x14ac:dyDescent="0.25">
      <c r="A179" s="26" t="s">
        <v>194</v>
      </c>
      <c r="B179" s="26"/>
      <c r="C179" s="39" t="s">
        <v>270</v>
      </c>
      <c r="D179" s="39" t="s">
        <v>335</v>
      </c>
      <c r="E179" s="39" t="s">
        <v>271</v>
      </c>
      <c r="F179" s="39" t="s">
        <v>380</v>
      </c>
      <c r="G179" s="39" t="s">
        <v>381</v>
      </c>
      <c r="H179" s="19" t="s">
        <v>343</v>
      </c>
      <c r="J179" s="46"/>
      <c r="K179" s="40"/>
      <c r="L179" s="39" t="s">
        <v>45</v>
      </c>
      <c r="N179" s="39"/>
      <c r="O179" s="44"/>
      <c r="P179" s="29" t="str">
        <f>CONCATENATE("Asi_",'Übersicht Entities'!$E179)</f>
        <v>Asi_Compartmentation</v>
      </c>
      <c r="Q179" s="39" t="s">
        <v>488</v>
      </c>
      <c r="R179" s="39" t="str">
        <f>VLOOKUP('Übersicht Entities'!$P179,$P$7:$R$39,3,FALSE)</f>
        <v>fbim_fireSectionDefining</v>
      </c>
    </row>
    <row r="180" spans="1:18" outlineLevel="1" x14ac:dyDescent="0.25">
      <c r="A180" s="26" t="s">
        <v>194</v>
      </c>
      <c r="B180" s="26"/>
      <c r="C180" s="39" t="s">
        <v>13</v>
      </c>
      <c r="D180" s="39" t="s">
        <v>335</v>
      </c>
      <c r="E180" s="39" t="s">
        <v>267</v>
      </c>
      <c r="F180" s="39" t="s">
        <v>380</v>
      </c>
      <c r="G180" s="39" t="s">
        <v>381</v>
      </c>
      <c r="H180" s="19" t="s">
        <v>306</v>
      </c>
      <c r="J180" s="46"/>
      <c r="K180" s="40" t="s">
        <v>5</v>
      </c>
      <c r="N180" s="39"/>
      <c r="O180" s="44"/>
      <c r="P180" s="29" t="str">
        <f>CONCATENATE("Asi_",'Übersicht Entities'!$E180)</f>
        <v>Asi_IsExternal</v>
      </c>
      <c r="Q180" s="39" t="s">
        <v>447</v>
      </c>
      <c r="R180" s="39" t="str">
        <f>VLOOKUP('Übersicht Entities'!$P180,$P$7:$R$39,3,FALSE)</f>
        <v>fbim_isexternal</v>
      </c>
    </row>
    <row r="181" spans="1:18" outlineLevel="1" x14ac:dyDescent="0.25">
      <c r="A181" s="26" t="s">
        <v>194</v>
      </c>
      <c r="B181" s="26"/>
      <c r="C181" s="39" t="s">
        <v>30</v>
      </c>
      <c r="D181" s="39" t="s">
        <v>335</v>
      </c>
      <c r="E181" s="39" t="s">
        <v>268</v>
      </c>
      <c r="F181" s="39" t="s">
        <v>380</v>
      </c>
      <c r="G181" s="39" t="s">
        <v>381</v>
      </c>
      <c r="H181" s="19" t="s">
        <v>307</v>
      </c>
      <c r="J181" s="46"/>
      <c r="K181" s="40" t="s">
        <v>5</v>
      </c>
      <c r="N181" s="39"/>
      <c r="O181" s="44"/>
      <c r="P181" s="29" t="str">
        <f>CONCATENATE("Asi_",'Übersicht Entities'!$E181)</f>
        <v>Asi_LoadBearing</v>
      </c>
      <c r="Q181" s="39" t="s">
        <v>542</v>
      </c>
      <c r="R181" s="39" t="str">
        <f>VLOOKUP('Übersicht Entities'!$P181,$P$7:$R$39,3,FALSE)</f>
        <v>fbim_loadBearingElement</v>
      </c>
    </row>
    <row r="182" spans="1:18" outlineLevel="1" x14ac:dyDescent="0.25">
      <c r="A182" s="26" t="s">
        <v>194</v>
      </c>
      <c r="B182" s="26"/>
      <c r="C182" s="39" t="s">
        <v>412</v>
      </c>
      <c r="D182" s="39" t="s">
        <v>335</v>
      </c>
      <c r="E182" s="39" t="s">
        <v>266</v>
      </c>
      <c r="F182" s="39" t="s">
        <v>378</v>
      </c>
      <c r="G182" s="39" t="s">
        <v>379</v>
      </c>
      <c r="H182" s="19" t="s">
        <v>376</v>
      </c>
      <c r="J182" s="46"/>
      <c r="K182" s="40"/>
      <c r="L182" s="39" t="s">
        <v>43</v>
      </c>
      <c r="N182" s="39"/>
      <c r="O182" s="44"/>
      <c r="P182" s="29" t="str">
        <f>CONCATENATE("Asi_",'Übersicht Entities'!$E182)</f>
        <v>Asi_ThermalTransmittance</v>
      </c>
      <c r="Q182" s="39" t="s">
        <v>448</v>
      </c>
      <c r="R182" s="39" t="str">
        <f>VLOOKUP('Übersicht Entities'!$P182,$P$7:$R$39,3,FALSE)</f>
        <v>fbim_thermalTransmittance</v>
      </c>
    </row>
    <row r="183" spans="1:18" outlineLevel="1" x14ac:dyDescent="0.25">
      <c r="A183" s="26" t="s">
        <v>194</v>
      </c>
      <c r="B183" s="26" t="s">
        <v>194</v>
      </c>
      <c r="C183" s="39" t="s">
        <v>15</v>
      </c>
      <c r="D183" s="39" t="s">
        <v>272</v>
      </c>
      <c r="E183" s="39" t="s">
        <v>273</v>
      </c>
      <c r="F183" s="39" t="s">
        <v>261</v>
      </c>
      <c r="G183" s="39"/>
      <c r="H183" s="19" t="s">
        <v>309</v>
      </c>
      <c r="J183" s="46"/>
      <c r="K183" s="40"/>
      <c r="N183" s="39" t="s">
        <v>7</v>
      </c>
      <c r="O183" s="44"/>
      <c r="P183" s="29" t="str">
        <f>CONCATENATE("Asi_",'Übersicht Entities'!$E183,"_Concrete")</f>
        <v>Asi_StrengthClass_Concrete</v>
      </c>
      <c r="Q183" s="39" t="s">
        <v>443</v>
      </c>
      <c r="R183" s="39" t="s">
        <v>444</v>
      </c>
    </row>
    <row r="184" spans="1:18" outlineLevel="1" x14ac:dyDescent="0.25">
      <c r="A184" s="26" t="s">
        <v>194</v>
      </c>
      <c r="B184" s="26" t="s">
        <v>194</v>
      </c>
      <c r="C184" s="39" t="s">
        <v>16</v>
      </c>
      <c r="D184" s="39" t="s">
        <v>272</v>
      </c>
      <c r="E184" s="39" t="s">
        <v>274</v>
      </c>
      <c r="F184" s="39" t="s">
        <v>261</v>
      </c>
      <c r="G184" s="39"/>
      <c r="H184" s="19" t="s">
        <v>310</v>
      </c>
      <c r="J184" s="46"/>
      <c r="K184" s="40"/>
      <c r="N184" s="39" t="s">
        <v>7</v>
      </c>
      <c r="O184" s="44"/>
      <c r="P184" s="29" t="str">
        <f>CONCATENATE("Asi_",'Übersicht Entities'!$E184,"_Concrete")</f>
        <v>Asi_ExposureClass_Concrete</v>
      </c>
      <c r="Q184" s="39" t="s">
        <v>445</v>
      </c>
    </row>
    <row r="185" spans="1:18" outlineLevel="1" x14ac:dyDescent="0.25">
      <c r="A185" s="26" t="s">
        <v>194</v>
      </c>
      <c r="B185" s="26" t="s">
        <v>194</v>
      </c>
      <c r="C185" s="39" t="s">
        <v>17</v>
      </c>
      <c r="D185" s="39" t="s">
        <v>272</v>
      </c>
      <c r="E185" s="39" t="s">
        <v>275</v>
      </c>
      <c r="F185" s="39" t="s">
        <v>111</v>
      </c>
      <c r="G185" s="39" t="s">
        <v>312</v>
      </c>
      <c r="H185" s="19" t="s">
        <v>311</v>
      </c>
      <c r="J185" s="46"/>
      <c r="K185" s="40"/>
      <c r="N185" s="39" t="s">
        <v>7</v>
      </c>
      <c r="O185" s="44"/>
      <c r="P185" s="29" t="str">
        <f>CONCATENATE("Asi_",'Übersicht Entities'!$E185,"_Concrete")</f>
        <v>Asi_ReinforcementVolumeRatio_Concrete</v>
      </c>
      <c r="Q185" s="39" t="s">
        <v>479</v>
      </c>
      <c r="R185" s="39" t="str">
        <f>VLOOKUP('Übersicht Entities'!$P185,$P$7:$R$39,3,FALSE)</f>
        <v>fbim_reinforcementRatioVolume</v>
      </c>
    </row>
    <row r="186" spans="1:18" outlineLevel="1" x14ac:dyDescent="0.25">
      <c r="A186" s="26" t="s">
        <v>194</v>
      </c>
      <c r="B186" s="26" t="s">
        <v>194</v>
      </c>
      <c r="C186" s="39" t="s">
        <v>430</v>
      </c>
      <c r="D186" s="39" t="s">
        <v>272</v>
      </c>
      <c r="E186" s="39" t="s">
        <v>372</v>
      </c>
      <c r="F186" s="39" t="s">
        <v>261</v>
      </c>
      <c r="G186" s="39"/>
      <c r="H186" s="19" t="s">
        <v>589</v>
      </c>
      <c r="J186" s="46"/>
      <c r="K186" s="40"/>
      <c r="N186" s="39" t="s">
        <v>7</v>
      </c>
      <c r="O186" s="44"/>
      <c r="P186" s="29" t="str">
        <f>CONCATENATE("Asi_",'Übersicht Entities'!$E186,"_Concrete")</f>
        <v>Asi_ReinforcementStrengthClass_Concrete</v>
      </c>
      <c r="Q186" s="39" t="s">
        <v>477</v>
      </c>
      <c r="R186" s="39" t="s">
        <v>478</v>
      </c>
    </row>
    <row r="187" spans="1:18" outlineLevel="1" x14ac:dyDescent="0.25">
      <c r="A187" s="26" t="s">
        <v>194</v>
      </c>
      <c r="B187" s="26" t="s">
        <v>194</v>
      </c>
      <c r="C187" s="39" t="s">
        <v>14</v>
      </c>
      <c r="D187" s="39" t="s">
        <v>272</v>
      </c>
      <c r="E187" s="39" t="s">
        <v>278</v>
      </c>
      <c r="F187" s="39" t="s">
        <v>261</v>
      </c>
      <c r="G187" s="39"/>
      <c r="H187" s="19" t="s">
        <v>426</v>
      </c>
      <c r="J187" s="46"/>
      <c r="K187" s="40"/>
      <c r="N187" s="39" t="s">
        <v>7</v>
      </c>
      <c r="O187" s="44"/>
      <c r="P187" s="29" t="str">
        <f>CONCATENATE("Asi_",'Übersicht Entities'!$E187,"_Concrete")</f>
        <v>Asi_ConstructionMethod_Concrete</v>
      </c>
      <c r="Q187" s="39" t="s">
        <v>505</v>
      </c>
    </row>
    <row r="188" spans="1:18" outlineLevel="1" x14ac:dyDescent="0.25">
      <c r="A188" s="26" t="s">
        <v>194</v>
      </c>
      <c r="B188" s="26" t="s">
        <v>194</v>
      </c>
      <c r="C188" s="39" t="s">
        <v>229</v>
      </c>
      <c r="D188" s="39" t="s">
        <v>400</v>
      </c>
      <c r="E188" s="39" t="s">
        <v>276</v>
      </c>
      <c r="F188" s="39" t="s">
        <v>382</v>
      </c>
      <c r="G188" s="39" t="s">
        <v>398</v>
      </c>
      <c r="H188" s="19" t="s">
        <v>429</v>
      </c>
      <c r="J188" s="46"/>
      <c r="K188" s="40"/>
      <c r="N188" s="39" t="s">
        <v>7</v>
      </c>
      <c r="O188" s="44"/>
      <c r="P188" s="29" t="str">
        <f>CONCATENATE("Asi_",'Übersicht Entities'!$E188,"_Concrete")</f>
        <v>Asi_MeshToTotalRatio_Concrete</v>
      </c>
    </row>
    <row r="189" spans="1:18" outlineLevel="1" x14ac:dyDescent="0.25">
      <c r="A189" s="26" t="s">
        <v>194</v>
      </c>
      <c r="B189" s="26" t="s">
        <v>194</v>
      </c>
      <c r="C189" s="39" t="s">
        <v>18</v>
      </c>
      <c r="D189" s="39" t="s">
        <v>400</v>
      </c>
      <c r="E189" s="39" t="s">
        <v>277</v>
      </c>
      <c r="F189" s="39" t="s">
        <v>261</v>
      </c>
      <c r="G189" s="39"/>
      <c r="H189" s="19" t="s">
        <v>384</v>
      </c>
      <c r="J189" s="46"/>
      <c r="K189" s="40"/>
      <c r="N189" s="39" t="s">
        <v>7</v>
      </c>
      <c r="O189" s="44"/>
      <c r="P189" s="29" t="str">
        <f>CONCATENATE("Asi_",'Übersicht Entities'!$E189,"_Concrete")</f>
        <v>Asi_ShortDescription_Concrete</v>
      </c>
      <c r="Q189" s="39" t="s">
        <v>485</v>
      </c>
      <c r="R189" s="39" t="str">
        <f>VLOOKUP('Übersicht Entities'!$P189,$P$7:$R$39,3,FALSE)</f>
        <v>fbim_shortSpecConcreteOnB1992_1</v>
      </c>
    </row>
    <row r="190" spans="1:18" s="58" customFormat="1" outlineLevel="1" x14ac:dyDescent="0.25">
      <c r="A190" s="58" t="s">
        <v>194</v>
      </c>
      <c r="C190" s="58" t="s">
        <v>584</v>
      </c>
      <c r="D190" s="58" t="s">
        <v>400</v>
      </c>
      <c r="E190" s="58" t="s">
        <v>760</v>
      </c>
      <c r="F190" s="58" t="s">
        <v>380</v>
      </c>
      <c r="G190" s="58" t="s">
        <v>381</v>
      </c>
      <c r="H190" s="58" t="s">
        <v>761</v>
      </c>
      <c r="L190" s="58" t="s">
        <v>762</v>
      </c>
      <c r="P190" s="29" t="str">
        <f>CONCATENATE("Asi_",'Übersicht Entities'!$E190,"_Concrete")</f>
        <v>Asi_ThermallyActivated_Concrete</v>
      </c>
      <c r="Q190" s="58" t="s">
        <v>583</v>
      </c>
      <c r="R190" s="58" t="s">
        <v>585</v>
      </c>
    </row>
    <row r="191" spans="1:18" s="58" customFormat="1" outlineLevel="1" x14ac:dyDescent="0.25">
      <c r="A191" s="58" t="s">
        <v>194</v>
      </c>
      <c r="C191" s="58" t="s">
        <v>763</v>
      </c>
      <c r="D191" s="58" t="s">
        <v>400</v>
      </c>
      <c r="E191" s="58" t="s">
        <v>764</v>
      </c>
      <c r="F191" s="58" t="s">
        <v>380</v>
      </c>
      <c r="G191" s="58" t="s">
        <v>381</v>
      </c>
      <c r="H191" s="58" t="s">
        <v>765</v>
      </c>
      <c r="K191" s="58" t="s">
        <v>5</v>
      </c>
      <c r="P191" s="29" t="str">
        <f>CONCATENATE("Asi_",'Übersicht Entities'!$E191,"_Concrete")</f>
        <v>Asi_FairFaced_Concrete</v>
      </c>
      <c r="Q191" s="58" t="s">
        <v>506</v>
      </c>
      <c r="R191" s="58" t="s">
        <v>507</v>
      </c>
    </row>
    <row r="192" spans="1:18" outlineLevel="1" x14ac:dyDescent="0.25">
      <c r="A192" s="26" t="s">
        <v>194</v>
      </c>
      <c r="B192" s="26"/>
      <c r="C192" s="39" t="s">
        <v>420</v>
      </c>
      <c r="D192" s="39" t="s">
        <v>344</v>
      </c>
      <c r="E192" s="39" t="s">
        <v>421</v>
      </c>
      <c r="F192" s="39" t="s">
        <v>380</v>
      </c>
      <c r="G192" s="39" t="s">
        <v>381</v>
      </c>
      <c r="H192" s="19" t="s">
        <v>425</v>
      </c>
      <c r="J192" s="46"/>
      <c r="K192" s="40" t="s">
        <v>5</v>
      </c>
      <c r="N192" s="39"/>
      <c r="O192" s="28"/>
      <c r="P192" s="29" t="str">
        <f>CONCATENATE("Asi_",'Übersicht Entities'!$E192)</f>
        <v>Asi_SoilContact</v>
      </c>
      <c r="Q192" s="39" t="s">
        <v>540</v>
      </c>
      <c r="R192" s="39" t="str">
        <f>VLOOKUP('Übersicht Entities'!$P192,$P$7:$R$39,3,FALSE)</f>
        <v>fbim_soilContact</v>
      </c>
    </row>
    <row r="193" spans="1:19" outlineLevel="1" x14ac:dyDescent="0.25">
      <c r="A193" s="26" t="s">
        <v>194</v>
      </c>
      <c r="B193" s="26"/>
      <c r="C193" s="39" t="s">
        <v>190</v>
      </c>
      <c r="D193" s="39" t="s">
        <v>344</v>
      </c>
      <c r="E193" s="39" t="s">
        <v>345</v>
      </c>
      <c r="F193" s="39" t="s">
        <v>380</v>
      </c>
      <c r="G193" s="39" t="s">
        <v>381</v>
      </c>
      <c r="H193" s="19" t="s">
        <v>403</v>
      </c>
      <c r="J193" s="46"/>
      <c r="K193" s="40"/>
      <c r="L193" s="40" t="s">
        <v>5</v>
      </c>
      <c r="N193" s="39"/>
      <c r="O193" s="44"/>
      <c r="P193" s="29" t="str">
        <f>CONCATENATE("Asi_",'Übersicht Entities'!$E193,"_",$B$161)</f>
        <v>Asi_TopInclined_Slab</v>
      </c>
      <c r="Q193" t="s">
        <v>558</v>
      </c>
      <c r="R193" s="39" t="s">
        <v>559</v>
      </c>
    </row>
    <row r="194" spans="1:19" outlineLevel="1" x14ac:dyDescent="0.25">
      <c r="A194" s="26" t="s">
        <v>194</v>
      </c>
      <c r="B194" s="26"/>
      <c r="C194" s="39" t="s">
        <v>191</v>
      </c>
      <c r="D194" s="39" t="s">
        <v>344</v>
      </c>
      <c r="E194" s="39" t="s">
        <v>346</v>
      </c>
      <c r="F194" s="39" t="s">
        <v>380</v>
      </c>
      <c r="G194" s="39" t="s">
        <v>381</v>
      </c>
      <c r="H194" s="19" t="s">
        <v>404</v>
      </c>
      <c r="J194" s="46"/>
      <c r="K194" s="40"/>
      <c r="L194" s="40" t="s">
        <v>5</v>
      </c>
      <c r="N194" s="39"/>
      <c r="O194" s="44"/>
      <c r="P194" s="29" t="str">
        <f>CONCATENATE("Asi_",'Übersicht Entities'!$E194,"_",$B$161)</f>
        <v>Asi_BottomInclined_Slab</v>
      </c>
      <c r="Q194" t="s">
        <v>581</v>
      </c>
      <c r="R194" s="39" t="s">
        <v>582</v>
      </c>
    </row>
    <row r="195" spans="1:19" outlineLevel="1" x14ac:dyDescent="0.25">
      <c r="A195" s="26" t="s">
        <v>194</v>
      </c>
      <c r="B195" s="26"/>
      <c r="C195" s="39" t="s">
        <v>769</v>
      </c>
      <c r="D195" s="39" t="s">
        <v>344</v>
      </c>
      <c r="E195" s="39" t="s">
        <v>770</v>
      </c>
      <c r="F195" s="19" t="s">
        <v>260</v>
      </c>
      <c r="H195" s="57" t="s">
        <v>771</v>
      </c>
      <c r="J195" s="46"/>
      <c r="K195" s="40"/>
      <c r="N195" s="40" t="s">
        <v>5</v>
      </c>
      <c r="O195" s="44"/>
      <c r="P195" s="29" t="str">
        <f>CONCATENATE("Asi_",'Übersicht Entities'!$E195,"_",$B$161)</f>
        <v>Asi_TypeOfSpecialElement_Slab</v>
      </c>
    </row>
    <row r="196" spans="1:19" outlineLevel="1" x14ac:dyDescent="0.25">
      <c r="A196" t="s">
        <v>194</v>
      </c>
      <c r="B196" t="s">
        <v>194</v>
      </c>
      <c r="C196" s="39" t="s">
        <v>192</v>
      </c>
      <c r="D196" s="39" t="s">
        <v>279</v>
      </c>
      <c r="E196" s="39" t="s">
        <v>280</v>
      </c>
      <c r="F196" s="19" t="s">
        <v>261</v>
      </c>
      <c r="G196" s="39"/>
      <c r="H196" s="19" t="s">
        <v>427</v>
      </c>
      <c r="J196" s="46"/>
      <c r="K196" s="40"/>
      <c r="L196" s="39" t="s">
        <v>5</v>
      </c>
      <c r="N196" s="39"/>
      <c r="O196" s="28"/>
      <c r="P196" s="42" t="str">
        <f t="shared" ref="P196:P203" si="5">CONCATENATE("Asi_",E196)</f>
        <v>Asi_MaterialCategory</v>
      </c>
    </row>
    <row r="197" spans="1:19" outlineLevel="1" x14ac:dyDescent="0.25">
      <c r="A197" t="s">
        <v>194</v>
      </c>
      <c r="B197" t="s">
        <v>194</v>
      </c>
      <c r="C197" s="39" t="s">
        <v>238</v>
      </c>
      <c r="D197" s="39" t="s">
        <v>279</v>
      </c>
      <c r="E197" s="39" t="s">
        <v>281</v>
      </c>
      <c r="F197" s="19" t="s">
        <v>261</v>
      </c>
      <c r="G197" s="39"/>
      <c r="H197" s="19" t="s">
        <v>428</v>
      </c>
      <c r="J197" s="46"/>
      <c r="K197" s="40"/>
      <c r="L197" s="39" t="s">
        <v>5</v>
      </c>
      <c r="N197" s="39"/>
      <c r="O197" s="28"/>
      <c r="P197" s="42" t="str">
        <f t="shared" si="5"/>
        <v>Asi_ConstructionProduct</v>
      </c>
    </row>
    <row r="198" spans="1:19" outlineLevel="1" x14ac:dyDescent="0.25">
      <c r="A198" s="38" t="s">
        <v>194</v>
      </c>
      <c r="B198" s="38" t="s">
        <v>194</v>
      </c>
      <c r="C198" s="39" t="s">
        <v>696</v>
      </c>
      <c r="D198" s="39" t="s">
        <v>279</v>
      </c>
      <c r="E198" s="39" t="s">
        <v>697</v>
      </c>
      <c r="F198" s="19" t="s">
        <v>261</v>
      </c>
      <c r="G198" s="39"/>
      <c r="H198" s="19" t="s">
        <v>428</v>
      </c>
      <c r="J198" s="46"/>
      <c r="K198" s="40"/>
      <c r="N198" s="39" t="s">
        <v>5</v>
      </c>
      <c r="O198" s="28"/>
      <c r="P198" s="42" t="str">
        <f t="shared" si="5"/>
        <v>Asi_ProductSpecification</v>
      </c>
    </row>
    <row r="199" spans="1:19" outlineLevel="1" x14ac:dyDescent="0.25">
      <c r="A199" s="38"/>
      <c r="B199" s="38" t="s">
        <v>194</v>
      </c>
      <c r="C199" s="39" t="s">
        <v>684</v>
      </c>
      <c r="D199" s="39" t="s">
        <v>279</v>
      </c>
      <c r="E199" s="39" t="s">
        <v>685</v>
      </c>
      <c r="F199" s="19"/>
      <c r="G199" s="19" t="s">
        <v>686</v>
      </c>
      <c r="H199" s="19" t="s">
        <v>724</v>
      </c>
      <c r="J199" s="46"/>
      <c r="K199" s="40"/>
      <c r="M199" s="39" t="s">
        <v>43</v>
      </c>
      <c r="N199" s="39"/>
      <c r="O199" s="28"/>
      <c r="P199" s="42" t="str">
        <f t="shared" si="5"/>
        <v>Asi_VaporDiffusionResistance</v>
      </c>
      <c r="Q199" s="39" t="s">
        <v>604</v>
      </c>
      <c r="R199" s="39" t="s">
        <v>605</v>
      </c>
    </row>
    <row r="200" spans="1:19" outlineLevel="1" x14ac:dyDescent="0.25">
      <c r="A200" s="38"/>
      <c r="B200" s="38" t="s">
        <v>194</v>
      </c>
      <c r="C200" s="39" t="s">
        <v>528</v>
      </c>
      <c r="D200" s="39" t="s">
        <v>279</v>
      </c>
      <c r="E200" s="39" t="s">
        <v>687</v>
      </c>
      <c r="F200" s="19" t="s">
        <v>261</v>
      </c>
      <c r="G200" s="39"/>
      <c r="H200" s="19" t="s">
        <v>529</v>
      </c>
      <c r="J200" s="46"/>
      <c r="K200" s="40"/>
      <c r="L200" s="39" t="s">
        <v>5</v>
      </c>
      <c r="N200" s="39"/>
      <c r="O200" s="28"/>
      <c r="P200" s="42" t="str">
        <f t="shared" si="5"/>
        <v>Asi_HazardClass</v>
      </c>
      <c r="Q200" s="39" t="s">
        <v>527</v>
      </c>
      <c r="R200" s="39" t="s">
        <v>530</v>
      </c>
    </row>
    <row r="201" spans="1:19" outlineLevel="1" x14ac:dyDescent="0.25">
      <c r="A201" s="38"/>
      <c r="B201" s="38" t="s">
        <v>194</v>
      </c>
      <c r="C201" s="39" t="s">
        <v>452</v>
      </c>
      <c r="D201" s="39" t="s">
        <v>279</v>
      </c>
      <c r="E201" s="39" t="s">
        <v>688</v>
      </c>
      <c r="F201" s="19" t="s">
        <v>452</v>
      </c>
      <c r="G201" s="19" t="s">
        <v>689</v>
      </c>
      <c r="H201" s="19" t="s">
        <v>725</v>
      </c>
      <c r="J201" s="46"/>
      <c r="K201" s="40"/>
      <c r="M201" s="39" t="s">
        <v>43</v>
      </c>
      <c r="N201" s="39"/>
      <c r="O201" s="28"/>
      <c r="P201" s="42" t="str">
        <f t="shared" si="5"/>
        <v>Asi_CompressiveStrength</v>
      </c>
      <c r="Q201" s="39" t="s">
        <v>451</v>
      </c>
      <c r="R201" s="39" t="s">
        <v>453</v>
      </c>
    </row>
    <row r="202" spans="1:19" outlineLevel="1" x14ac:dyDescent="0.25">
      <c r="A202" s="52"/>
      <c r="B202" s="52" t="s">
        <v>194</v>
      </c>
      <c r="C202" s="39" t="s">
        <v>667</v>
      </c>
      <c r="D202" s="39" t="s">
        <v>279</v>
      </c>
      <c r="E202" s="39" t="s">
        <v>669</v>
      </c>
      <c r="F202" s="39" t="s">
        <v>235</v>
      </c>
      <c r="G202" s="39" t="s">
        <v>670</v>
      </c>
      <c r="H202" s="46" t="s">
        <v>675</v>
      </c>
      <c r="J202" s="39"/>
      <c r="M202" s="39" t="s">
        <v>43</v>
      </c>
      <c r="N202" s="40"/>
      <c r="O202" s="26"/>
      <c r="P202" s="42" t="str">
        <f t="shared" si="5"/>
        <v>Asi_ThermalConductivity</v>
      </c>
      <c r="Q202" s="39" t="s">
        <v>606</v>
      </c>
      <c r="R202" s="39" t="s">
        <v>607</v>
      </c>
    </row>
    <row r="203" spans="1:19" outlineLevel="1" x14ac:dyDescent="0.25">
      <c r="A203" s="62"/>
      <c r="B203" s="62" t="s">
        <v>194</v>
      </c>
      <c r="C203" s="39" t="s">
        <v>594</v>
      </c>
      <c r="D203" s="39" t="s">
        <v>279</v>
      </c>
      <c r="E203" s="39" t="s">
        <v>682</v>
      </c>
      <c r="F203" s="19" t="s">
        <v>594</v>
      </c>
      <c r="G203" s="39" t="s">
        <v>683</v>
      </c>
      <c r="H203" s="19" t="s">
        <v>595</v>
      </c>
      <c r="J203" s="46"/>
      <c r="K203" s="40"/>
      <c r="N203" s="39"/>
      <c r="O203" s="28"/>
      <c r="P203" s="42" t="str">
        <f t="shared" si="5"/>
        <v>Asi_MassDensity</v>
      </c>
      <c r="Q203" s="39" t="s">
        <v>593</v>
      </c>
      <c r="R203" s="39" t="s">
        <v>596</v>
      </c>
    </row>
    <row r="204" spans="1:19" outlineLevel="1" x14ac:dyDescent="0.25">
      <c r="A204" s="38"/>
      <c r="B204" s="38" t="s">
        <v>194</v>
      </c>
      <c r="C204" s="39" t="s">
        <v>455</v>
      </c>
      <c r="D204" s="39" t="s">
        <v>677</v>
      </c>
      <c r="E204" s="39" t="s">
        <v>673</v>
      </c>
      <c r="F204" s="19" t="s">
        <v>503</v>
      </c>
      <c r="G204" s="39" t="s">
        <v>674</v>
      </c>
      <c r="H204" s="19" t="s">
        <v>455</v>
      </c>
      <c r="J204" s="46"/>
      <c r="K204" s="40"/>
      <c r="M204" s="39" t="s">
        <v>43</v>
      </c>
      <c r="N204" s="39"/>
      <c r="O204" s="28"/>
      <c r="P204" s="42" t="str">
        <f>CONCATENATE("Asi_",E204,"_Insulation")</f>
        <v>Asi_PerpendicularTensileStrength_Insulation</v>
      </c>
      <c r="Q204" s="39" t="s">
        <v>502</v>
      </c>
      <c r="R204" s="39" t="s">
        <v>504</v>
      </c>
      <c r="S204" s="19"/>
    </row>
    <row r="205" spans="1:19" outlineLevel="1" x14ac:dyDescent="0.25">
      <c r="A205" s="38"/>
      <c r="B205" s="38" t="s">
        <v>194</v>
      </c>
      <c r="C205" s="39" t="s">
        <v>676</v>
      </c>
      <c r="D205" s="39" t="s">
        <v>677</v>
      </c>
      <c r="E205" s="39" t="s">
        <v>678</v>
      </c>
      <c r="F205" s="19" t="s">
        <v>380</v>
      </c>
      <c r="G205" s="39" t="s">
        <v>381</v>
      </c>
      <c r="H205" s="19" t="s">
        <v>679</v>
      </c>
      <c r="J205" s="46"/>
      <c r="K205" s="40"/>
      <c r="N205" s="39"/>
      <c r="O205" s="28"/>
      <c r="P205" s="42" t="str">
        <f>CONCATENATE("Asi_",E205,"_Insulation")</f>
        <v>Asi_MechanicalFastener_Insulation</v>
      </c>
      <c r="S205" s="19"/>
    </row>
    <row r="206" spans="1:19" outlineLevel="1" x14ac:dyDescent="0.25">
      <c r="A206" s="38"/>
      <c r="B206" s="38" t="s">
        <v>194</v>
      </c>
      <c r="C206" s="39" t="s">
        <v>602</v>
      </c>
      <c r="D206" s="39" t="s">
        <v>677</v>
      </c>
      <c r="E206" s="39" t="s">
        <v>690</v>
      </c>
      <c r="F206" s="19" t="s">
        <v>380</v>
      </c>
      <c r="G206" s="39" t="s">
        <v>381</v>
      </c>
      <c r="H206" s="19" t="s">
        <v>691</v>
      </c>
      <c r="J206" s="46"/>
      <c r="K206" s="40"/>
      <c r="N206" s="39"/>
      <c r="O206" s="28"/>
      <c r="P206" s="42" t="str">
        <f>CONCATENATE("Asi_",E206,"_Insulation")</f>
        <v>Asi_SurfaceCoating_Insulation</v>
      </c>
      <c r="Q206" s="39" t="s">
        <v>601</v>
      </c>
      <c r="R206" s="39" t="s">
        <v>603</v>
      </c>
      <c r="S206" s="19"/>
    </row>
    <row r="207" spans="1:19" outlineLevel="1" x14ac:dyDescent="0.25">
      <c r="A207" s="38"/>
      <c r="B207" s="38" t="s">
        <v>194</v>
      </c>
      <c r="C207" s="39" t="s">
        <v>598</v>
      </c>
      <c r="D207" s="39" t="s">
        <v>677</v>
      </c>
      <c r="E207" s="39" t="s">
        <v>692</v>
      </c>
      <c r="F207" s="19"/>
      <c r="G207" s="39" t="s">
        <v>693</v>
      </c>
      <c r="H207" s="19" t="s">
        <v>599</v>
      </c>
      <c r="J207" s="46"/>
      <c r="K207" s="40"/>
      <c r="N207" s="39"/>
      <c r="O207" s="28"/>
      <c r="P207" s="42" t="str">
        <f>CONCATENATE("Asi_",E207,"_Insulation")</f>
        <v>Asi_Compressibility_Insulation</v>
      </c>
      <c r="Q207" s="39" t="s">
        <v>597</v>
      </c>
      <c r="R207" s="39" t="s">
        <v>600</v>
      </c>
      <c r="S207" s="19"/>
    </row>
    <row r="208" spans="1:19" outlineLevel="1" x14ac:dyDescent="0.25">
      <c r="A208" s="38"/>
      <c r="B208" s="38" t="s">
        <v>194</v>
      </c>
      <c r="C208" s="39" t="s">
        <v>476</v>
      </c>
      <c r="D208" s="39" t="s">
        <v>677</v>
      </c>
      <c r="E208" s="39" t="s">
        <v>694</v>
      </c>
      <c r="F208" s="19" t="s">
        <v>261</v>
      </c>
      <c r="G208" s="39"/>
      <c r="H208" s="36" t="s">
        <v>743</v>
      </c>
      <c r="J208" s="46"/>
      <c r="K208" s="40"/>
      <c r="N208" s="39"/>
      <c r="O208" s="28"/>
      <c r="P208" s="42" t="str">
        <f>CONCATENATE("Asi_",E208,"_Insulation")</f>
        <v>Asi_EdgeType_Insulation</v>
      </c>
      <c r="Q208" s="39" t="s">
        <v>591</v>
      </c>
      <c r="R208" s="39" t="s">
        <v>592</v>
      </c>
      <c r="S208" s="19"/>
    </row>
    <row r="209" spans="1:33" outlineLevel="1" x14ac:dyDescent="0.25">
      <c r="A209" s="38"/>
      <c r="B209" s="38" t="s">
        <v>194</v>
      </c>
      <c r="C209" s="56" t="s">
        <v>544</v>
      </c>
      <c r="D209" s="30" t="s">
        <v>680</v>
      </c>
      <c r="E209" s="30" t="s">
        <v>695</v>
      </c>
      <c r="F209" s="31" t="s">
        <v>261</v>
      </c>
      <c r="G209" s="30"/>
      <c r="H209" s="31" t="s">
        <v>744</v>
      </c>
      <c r="I209" s="45"/>
      <c r="J209" s="45"/>
      <c r="K209" s="32"/>
      <c r="L209" s="30"/>
      <c r="M209" s="30"/>
      <c r="N209" s="30"/>
      <c r="O209" s="43"/>
      <c r="P209" s="53" t="str">
        <f t="shared" ref="P209" si="6">CONCATENATE("Asi_",E209)</f>
        <v>Asi_TypeOfPlastering</v>
      </c>
      <c r="Q209" s="30" t="s">
        <v>483</v>
      </c>
      <c r="R209" s="30" t="s">
        <v>484</v>
      </c>
      <c r="S209" s="31"/>
    </row>
    <row r="210" spans="1:33" x14ac:dyDescent="0.25">
      <c r="A210" s="41"/>
      <c r="B210" s="41"/>
      <c r="C210" s="41"/>
      <c r="D210" s="41"/>
      <c r="E210" s="41"/>
      <c r="F210" s="41"/>
      <c r="G210" s="24"/>
      <c r="H210" s="44"/>
      <c r="I210" s="44"/>
      <c r="J210" s="44"/>
      <c r="K210" s="41"/>
      <c r="L210" s="41"/>
      <c r="M210" s="41"/>
      <c r="N210" s="28"/>
      <c r="O210" s="42"/>
      <c r="P210" s="28"/>
      <c r="Q210" s="41"/>
      <c r="R210" s="41"/>
      <c r="S210" s="41"/>
    </row>
    <row r="211" spans="1:33" customFormat="1" ht="18.75" x14ac:dyDescent="0.3">
      <c r="A211" s="18" t="s">
        <v>347</v>
      </c>
      <c r="B211" s="18" t="s">
        <v>703</v>
      </c>
      <c r="C211" s="18"/>
      <c r="D211" s="5" t="str">
        <f>CONCATENATE("Anzahl Merkmale: ", COUNTA(Tabelle10[Merkmal Übersetzung DE]))</f>
        <v>Anzahl Merkmale: 34</v>
      </c>
      <c r="E211" s="5" t="s">
        <v>31</v>
      </c>
      <c r="F211" s="3"/>
      <c r="G211" s="3"/>
      <c r="H211" s="3"/>
      <c r="I211" s="18" t="s">
        <v>419</v>
      </c>
      <c r="J211" s="3"/>
      <c r="K211" s="3"/>
      <c r="L211" s="3"/>
      <c r="M211" s="17"/>
      <c r="N211" s="17"/>
      <c r="O211" s="18" t="s">
        <v>239</v>
      </c>
      <c r="P211" s="4" t="s">
        <v>711</v>
      </c>
      <c r="Q211" s="4" t="s">
        <v>648</v>
      </c>
      <c r="R211" s="4" t="s">
        <v>647</v>
      </c>
      <c r="S211" s="4"/>
      <c r="T211" s="10"/>
      <c r="U211" s="1"/>
      <c r="V211" s="1"/>
      <c r="W211" s="1"/>
      <c r="X211" s="1"/>
      <c r="Y211" s="1"/>
      <c r="Z211" s="1"/>
      <c r="AA211" s="1"/>
      <c r="AB211" s="1"/>
      <c r="AC211" s="1"/>
      <c r="AD211" s="1"/>
      <c r="AE211" s="1"/>
      <c r="AF211" s="1"/>
      <c r="AG211" s="1"/>
    </row>
    <row r="212" spans="1:33" s="20" customFormat="1" ht="31.5" outlineLevel="1" x14ac:dyDescent="0.25">
      <c r="A212" s="33" t="s">
        <v>671</v>
      </c>
      <c r="B212" s="33" t="s">
        <v>672</v>
      </c>
      <c r="C212" s="34" t="s">
        <v>240</v>
      </c>
      <c r="D212" s="34" t="s">
        <v>241</v>
      </c>
      <c r="E212" s="34" t="s">
        <v>242</v>
      </c>
      <c r="F212" s="34" t="s">
        <v>243</v>
      </c>
      <c r="G212" s="34" t="s">
        <v>244</v>
      </c>
      <c r="H212" s="35" t="s">
        <v>59</v>
      </c>
      <c r="I212" s="49" t="s">
        <v>417</v>
      </c>
      <c r="J212" s="34" t="s">
        <v>4</v>
      </c>
      <c r="K212" s="55" t="s">
        <v>729</v>
      </c>
      <c r="L212" s="54" t="s">
        <v>728</v>
      </c>
      <c r="M212" s="54" t="s">
        <v>730</v>
      </c>
      <c r="N212" s="54" t="s">
        <v>727</v>
      </c>
      <c r="O212" s="35" t="s">
        <v>435</v>
      </c>
      <c r="P212" s="35" t="s">
        <v>193</v>
      </c>
      <c r="Q212" s="34" t="s">
        <v>442</v>
      </c>
      <c r="R212" s="34" t="s">
        <v>609</v>
      </c>
      <c r="S212" s="49" t="s">
        <v>418</v>
      </c>
    </row>
    <row r="213" spans="1:33" outlineLevel="1" x14ac:dyDescent="0.25">
      <c r="A213" s="26" t="s">
        <v>194</v>
      </c>
      <c r="B213" s="26"/>
      <c r="C213" s="39" t="s">
        <v>2</v>
      </c>
      <c r="E213" s="39" t="s">
        <v>2</v>
      </c>
      <c r="F213" s="39" t="s">
        <v>260</v>
      </c>
      <c r="H213" s="19"/>
      <c r="J213" s="46"/>
      <c r="K213" s="40"/>
      <c r="N213" s="39"/>
      <c r="O213" s="44"/>
      <c r="P213" s="29" t="str">
        <f>CONCATENATE("Asi_",'Übersicht Entities'!$E213)</f>
        <v>Asi_Name</v>
      </c>
      <c r="Q213" t="s">
        <v>524</v>
      </c>
      <c r="R213" s="39" t="s">
        <v>199</v>
      </c>
      <c r="S213" s="19"/>
    </row>
    <row r="214" spans="1:33" outlineLevel="1" x14ac:dyDescent="0.25">
      <c r="A214" s="26" t="s">
        <v>194</v>
      </c>
      <c r="B214" s="26"/>
      <c r="C214" s="39" t="s">
        <v>188</v>
      </c>
      <c r="D214" s="39" t="s">
        <v>351</v>
      </c>
      <c r="E214" s="39" t="s">
        <v>259</v>
      </c>
      <c r="F214" s="19" t="s">
        <v>260</v>
      </c>
      <c r="H214" s="19" t="s">
        <v>303</v>
      </c>
      <c r="J214" s="46"/>
      <c r="K214" s="40"/>
      <c r="L214" s="39" t="s">
        <v>5</v>
      </c>
      <c r="N214" s="39"/>
      <c r="O214" s="44"/>
      <c r="P214" s="29" t="str">
        <f>CONCATENATE("Asi_",'Übersicht Entities'!$E214)</f>
        <v>Asi_Reference</v>
      </c>
      <c r="Q214" s="39" t="s">
        <v>608</v>
      </c>
      <c r="R214" s="39" t="s">
        <v>637</v>
      </c>
      <c r="S214" s="19"/>
    </row>
    <row r="215" spans="1:33" outlineLevel="1" x14ac:dyDescent="0.25">
      <c r="A215" s="26" t="s">
        <v>194</v>
      </c>
      <c r="B215" s="26"/>
      <c r="C215" s="39" t="s">
        <v>56</v>
      </c>
      <c r="D215" s="39" t="s">
        <v>351</v>
      </c>
      <c r="E215" s="39" t="s">
        <v>56</v>
      </c>
      <c r="F215" s="19" t="s">
        <v>261</v>
      </c>
      <c r="H215" s="19" t="s">
        <v>304</v>
      </c>
      <c r="J215" s="46"/>
      <c r="K215" s="40" t="s">
        <v>5</v>
      </c>
      <c r="N215" s="39"/>
      <c r="O215" s="44"/>
      <c r="P215" s="29" t="str">
        <f>CONCATENATE("Asi_",'Übersicht Entities'!$E215)</f>
        <v>Asi_Status</v>
      </c>
      <c r="Q215" s="39" t="s">
        <v>480</v>
      </c>
      <c r="R215" s="39" t="s">
        <v>611</v>
      </c>
      <c r="S215" s="19"/>
    </row>
    <row r="216" spans="1:33" outlineLevel="1" x14ac:dyDescent="0.25">
      <c r="A216" s="26" t="s">
        <v>194</v>
      </c>
      <c r="B216" s="26"/>
      <c r="C216" s="39" t="s">
        <v>35</v>
      </c>
      <c r="D216" s="39" t="s">
        <v>351</v>
      </c>
      <c r="E216" s="39" t="s">
        <v>352</v>
      </c>
      <c r="F216" s="19" t="s">
        <v>361</v>
      </c>
      <c r="G216" s="19" t="s">
        <v>397</v>
      </c>
      <c r="H216" s="19" t="s">
        <v>35</v>
      </c>
      <c r="J216" s="46"/>
      <c r="K216" s="40"/>
      <c r="L216" s="39" t="s">
        <v>5</v>
      </c>
      <c r="N216" s="39"/>
      <c r="O216" s="44"/>
      <c r="P216" s="29" t="str">
        <f>CONCATENATE("Asi_",'Übersicht Entities'!$E216,"_",$B$211)</f>
        <v>Asi_NumberOfRiser_Stair</v>
      </c>
      <c r="Q216" t="s">
        <v>534</v>
      </c>
      <c r="R216" s="39" t="s">
        <v>227</v>
      </c>
      <c r="S216" s="19"/>
    </row>
    <row r="217" spans="1:33" outlineLevel="1" x14ac:dyDescent="0.25">
      <c r="A217" s="26" t="s">
        <v>194</v>
      </c>
      <c r="B217" s="26"/>
      <c r="C217" s="39" t="s">
        <v>354</v>
      </c>
      <c r="D217" s="39" t="s">
        <v>351</v>
      </c>
      <c r="E217" s="39" t="s">
        <v>353</v>
      </c>
      <c r="F217" s="19" t="s">
        <v>361</v>
      </c>
      <c r="G217" s="19" t="s">
        <v>397</v>
      </c>
      <c r="H217" s="19" t="s">
        <v>410</v>
      </c>
      <c r="J217" s="46"/>
      <c r="K217" s="40"/>
      <c r="L217" s="39" t="s">
        <v>5</v>
      </c>
      <c r="N217" s="39"/>
      <c r="O217" s="44"/>
      <c r="P217" s="29" t="str">
        <f>CONCATENATE("Asi_",'Übersicht Entities'!$E217,"_",$B$211)</f>
        <v>Asi_NumberOfTreads_Stair</v>
      </c>
      <c r="Q217" t="s">
        <v>552</v>
      </c>
      <c r="R217" s="39" t="s">
        <v>553</v>
      </c>
      <c r="S217" s="19"/>
    </row>
    <row r="218" spans="1:33" outlineLevel="1" x14ac:dyDescent="0.25">
      <c r="A218" s="26" t="s">
        <v>194</v>
      </c>
      <c r="B218" s="26"/>
      <c r="C218" s="39" t="s">
        <v>358</v>
      </c>
      <c r="D218" s="39" t="s">
        <v>351</v>
      </c>
      <c r="E218" s="39" t="s">
        <v>357</v>
      </c>
      <c r="F218" s="19" t="s">
        <v>34</v>
      </c>
      <c r="G218" s="19" t="s">
        <v>251</v>
      </c>
      <c r="H218" s="19" t="s">
        <v>432</v>
      </c>
      <c r="J218" s="46"/>
      <c r="K218" s="40"/>
      <c r="L218" s="39" t="s">
        <v>5</v>
      </c>
      <c r="N218" s="39"/>
      <c r="O218" s="44"/>
      <c r="P218" s="29" t="str">
        <f>CONCATENATE("Asi_",'Übersicht Entities'!$E218,"_",$B$211)</f>
        <v>Asi_RiserHeight_Stair</v>
      </c>
      <c r="Q218" t="s">
        <v>545</v>
      </c>
      <c r="R218" s="39" t="s">
        <v>546</v>
      </c>
      <c r="S218" s="19"/>
    </row>
    <row r="219" spans="1:33" outlineLevel="1" x14ac:dyDescent="0.25">
      <c r="A219" s="26" t="s">
        <v>194</v>
      </c>
      <c r="B219" s="26"/>
      <c r="C219" s="39" t="s">
        <v>356</v>
      </c>
      <c r="D219" s="39" t="s">
        <v>351</v>
      </c>
      <c r="E219" s="39" t="s">
        <v>355</v>
      </c>
      <c r="F219" s="19" t="s">
        <v>34</v>
      </c>
      <c r="G219" s="19" t="s">
        <v>251</v>
      </c>
      <c r="H219" s="19" t="s">
        <v>649</v>
      </c>
      <c r="J219" s="46"/>
      <c r="K219" s="40"/>
      <c r="L219" s="39" t="s">
        <v>5</v>
      </c>
      <c r="N219" s="39"/>
      <c r="O219" s="44"/>
      <c r="P219" s="29" t="str">
        <f>CONCATENATE("Asi_",'Übersicht Entities'!$E219,"_",$B$211)</f>
        <v>Asi_TreadLength_Stair</v>
      </c>
      <c r="Q219" s="39" t="s">
        <v>520</v>
      </c>
      <c r="R219" s="39" t="s">
        <v>521</v>
      </c>
      <c r="S219" s="19"/>
    </row>
    <row r="220" spans="1:33" outlineLevel="1" x14ac:dyDescent="0.25">
      <c r="A220" s="26" t="s">
        <v>194</v>
      </c>
      <c r="B220" s="26"/>
      <c r="C220" s="39" t="s">
        <v>411</v>
      </c>
      <c r="D220" s="39" t="s">
        <v>351</v>
      </c>
      <c r="E220" s="39" t="s">
        <v>359</v>
      </c>
      <c r="F220" s="19" t="s">
        <v>34</v>
      </c>
      <c r="G220" s="19" t="s">
        <v>251</v>
      </c>
      <c r="H220" s="19" t="s">
        <v>433</v>
      </c>
      <c r="J220" s="46"/>
      <c r="K220" s="40"/>
      <c r="L220" s="39" t="s">
        <v>7</v>
      </c>
      <c r="N220" s="39"/>
      <c r="O220" s="44"/>
      <c r="P220" s="29" t="str">
        <f>CONCATENATE("Asi_",'Übersicht Entities'!$E220,"_",$B$211)</f>
        <v>Asi_WaistThickness_Stair</v>
      </c>
      <c r="Q220" t="s">
        <v>518</v>
      </c>
      <c r="R220" s="39" t="s">
        <v>519</v>
      </c>
      <c r="S220" s="19"/>
    </row>
    <row r="221" spans="1:33" outlineLevel="1" x14ac:dyDescent="0.25">
      <c r="A221" s="26" t="s">
        <v>194</v>
      </c>
      <c r="B221" s="26"/>
      <c r="C221" s="39" t="s">
        <v>360</v>
      </c>
      <c r="D221" s="39" t="s">
        <v>351</v>
      </c>
      <c r="E221" s="39" t="s">
        <v>834</v>
      </c>
      <c r="F221" s="19" t="s">
        <v>34</v>
      </c>
      <c r="G221" s="19" t="s">
        <v>251</v>
      </c>
      <c r="H221" s="19" t="s">
        <v>434</v>
      </c>
      <c r="J221" s="46"/>
      <c r="K221" s="40"/>
      <c r="L221" s="39" t="s">
        <v>5</v>
      </c>
      <c r="N221" s="39"/>
      <c r="O221" s="44"/>
      <c r="P221" s="29" t="str">
        <f>CONCATENATE("Asi_",'Übersicht Entities'!$E221,"_",$B$211)</f>
        <v>Asi_RequiredHeadroom_Stair</v>
      </c>
      <c r="Q221"/>
      <c r="S221" s="19"/>
    </row>
    <row r="222" spans="1:33" outlineLevel="1" x14ac:dyDescent="0.25">
      <c r="A222" s="26" t="s">
        <v>194</v>
      </c>
      <c r="B222" s="26"/>
      <c r="C222" s="39" t="s">
        <v>13</v>
      </c>
      <c r="D222" s="39" t="s">
        <v>351</v>
      </c>
      <c r="E222" s="39" t="s">
        <v>267</v>
      </c>
      <c r="F222" s="39" t="s">
        <v>380</v>
      </c>
      <c r="G222" s="39" t="s">
        <v>381</v>
      </c>
      <c r="H222" s="19" t="s">
        <v>306</v>
      </c>
      <c r="J222" s="46"/>
      <c r="K222" s="40" t="s">
        <v>5</v>
      </c>
      <c r="N222" s="39"/>
      <c r="O222" s="44"/>
      <c r="P222" s="29" t="str">
        <f>CONCATENATE("Asi_",'Übersicht Entities'!$E222)</f>
        <v>Asi_IsExternal</v>
      </c>
      <c r="Q222" s="39" t="s">
        <v>447</v>
      </c>
      <c r="R222" s="39" t="str">
        <f>VLOOKUP('Übersicht Entities'!$P222,$P$7:$R$39,3,FALSE)</f>
        <v>fbim_isexternal</v>
      </c>
      <c r="S222" s="19"/>
    </row>
    <row r="223" spans="1:33" outlineLevel="1" x14ac:dyDescent="0.25">
      <c r="A223" s="26" t="s">
        <v>194</v>
      </c>
      <c r="B223" s="26"/>
      <c r="C223" s="39" t="s">
        <v>412</v>
      </c>
      <c r="D223" s="39" t="s">
        <v>351</v>
      </c>
      <c r="E223" s="39" t="s">
        <v>266</v>
      </c>
      <c r="F223" s="39" t="s">
        <v>378</v>
      </c>
      <c r="G223" s="39" t="s">
        <v>379</v>
      </c>
      <c r="H223" s="19" t="s">
        <v>376</v>
      </c>
      <c r="J223" s="46"/>
      <c r="K223" s="40"/>
      <c r="L223" s="39" t="s">
        <v>43</v>
      </c>
      <c r="N223" s="39"/>
      <c r="O223" s="44"/>
      <c r="P223" s="29" t="str">
        <f>CONCATENATE("Asi_",'Übersicht Entities'!$E223)</f>
        <v>Asi_ThermalTransmittance</v>
      </c>
      <c r="Q223" s="39" t="s">
        <v>448</v>
      </c>
      <c r="R223" s="39" t="str">
        <f>VLOOKUP('Übersicht Entities'!$P223,$P$7:$R$39,3,FALSE)</f>
        <v>fbim_thermalTransmittance</v>
      </c>
      <c r="S223" s="19"/>
    </row>
    <row r="224" spans="1:33" outlineLevel="1" x14ac:dyDescent="0.25">
      <c r="A224" s="26" t="s">
        <v>194</v>
      </c>
      <c r="B224" s="26"/>
      <c r="C224" s="39" t="s">
        <v>30</v>
      </c>
      <c r="D224" s="39" t="s">
        <v>351</v>
      </c>
      <c r="E224" s="39" t="s">
        <v>268</v>
      </c>
      <c r="F224" s="39" t="s">
        <v>380</v>
      </c>
      <c r="G224" s="39" t="s">
        <v>381</v>
      </c>
      <c r="H224" s="19" t="s">
        <v>307</v>
      </c>
      <c r="J224" s="46"/>
      <c r="K224" s="40" t="s">
        <v>5</v>
      </c>
      <c r="L224" s="39" t="s">
        <v>7</v>
      </c>
      <c r="N224" s="39"/>
      <c r="O224" s="44"/>
      <c r="P224" s="29" t="str">
        <f>CONCATENATE("Asi_",'Übersicht Entities'!$E224)</f>
        <v>Asi_LoadBearing</v>
      </c>
      <c r="Q224" s="39" t="s">
        <v>542</v>
      </c>
      <c r="R224" s="39" t="str">
        <f>VLOOKUP('Übersicht Entities'!$P224,$P$7:$R$39,3,FALSE)</f>
        <v>fbim_loadBearingElement</v>
      </c>
      <c r="S224" s="19"/>
    </row>
    <row r="225" spans="1:19" outlineLevel="1" x14ac:dyDescent="0.25">
      <c r="A225" s="26" t="s">
        <v>194</v>
      </c>
      <c r="B225" s="26"/>
      <c r="C225" s="39" t="s">
        <v>42</v>
      </c>
      <c r="D225" s="39" t="s">
        <v>351</v>
      </c>
      <c r="E225" s="39" t="s">
        <v>263</v>
      </c>
      <c r="F225" s="19" t="s">
        <v>261</v>
      </c>
      <c r="H225" s="19" t="s">
        <v>308</v>
      </c>
      <c r="J225" s="46"/>
      <c r="K225" s="40"/>
      <c r="L225" s="39" t="s">
        <v>45</v>
      </c>
      <c r="N225" s="39"/>
      <c r="O225" s="44"/>
      <c r="P225" s="29" t="str">
        <f>CONCATENATE("Asi_",'Übersicht Entities'!$E225,"_",$B$211)</f>
        <v>Asi_FireRating_Stair</v>
      </c>
      <c r="Q225" s="39" t="s">
        <v>586</v>
      </c>
      <c r="R225" s="39" t="s">
        <v>587</v>
      </c>
      <c r="S225" s="19"/>
    </row>
    <row r="226" spans="1:19" outlineLevel="1" x14ac:dyDescent="0.25">
      <c r="A226" s="26" t="s">
        <v>194</v>
      </c>
      <c r="B226" s="26"/>
      <c r="C226" s="39" t="s">
        <v>363</v>
      </c>
      <c r="D226" s="39" t="s">
        <v>351</v>
      </c>
      <c r="E226" s="39" t="s">
        <v>362</v>
      </c>
      <c r="F226" s="19" t="s">
        <v>380</v>
      </c>
      <c r="G226" s="19" t="s">
        <v>381</v>
      </c>
      <c r="H226" s="19" t="s">
        <v>660</v>
      </c>
      <c r="J226" s="46"/>
      <c r="K226" s="40"/>
      <c r="M226" s="39" t="s">
        <v>45</v>
      </c>
      <c r="N226" s="39"/>
      <c r="O226" s="44"/>
      <c r="P226" s="29" t="str">
        <f>CONCATENATE("Asi_",'Übersicht Entities'!$E226,"_",$B$211)</f>
        <v>Asi_FireExit_Stair</v>
      </c>
      <c r="Q226" s="39" t="s">
        <v>515</v>
      </c>
      <c r="R226" s="39" t="s">
        <v>516</v>
      </c>
      <c r="S226" s="19"/>
    </row>
    <row r="227" spans="1:19" outlineLevel="1" x14ac:dyDescent="0.25">
      <c r="A227" s="26" t="s">
        <v>194</v>
      </c>
      <c r="B227" s="26"/>
      <c r="C227" s="39" t="s">
        <v>15</v>
      </c>
      <c r="D227" s="39" t="s">
        <v>272</v>
      </c>
      <c r="E227" s="39" t="s">
        <v>273</v>
      </c>
      <c r="F227" s="19" t="s">
        <v>261</v>
      </c>
      <c r="H227" s="19" t="s">
        <v>309</v>
      </c>
      <c r="J227" s="46"/>
      <c r="K227" s="40"/>
      <c r="N227" s="39" t="s">
        <v>7</v>
      </c>
      <c r="O227" s="44"/>
      <c r="P227" s="29" t="str">
        <f>CONCATENATE("Asi_",'Übersicht Entities'!$E227,"_Concrete")</f>
        <v>Asi_StrengthClass_Concrete</v>
      </c>
      <c r="Q227" s="39" t="s">
        <v>443</v>
      </c>
      <c r="R227" s="39" t="s">
        <v>444</v>
      </c>
      <c r="S227" s="19"/>
    </row>
    <row r="228" spans="1:19" outlineLevel="1" x14ac:dyDescent="0.25">
      <c r="A228" s="26" t="s">
        <v>194</v>
      </c>
      <c r="B228" s="26"/>
      <c r="C228" s="39" t="s">
        <v>16</v>
      </c>
      <c r="D228" s="39" t="s">
        <v>272</v>
      </c>
      <c r="E228" s="39" t="s">
        <v>274</v>
      </c>
      <c r="F228" s="19" t="s">
        <v>261</v>
      </c>
      <c r="H228" s="19" t="s">
        <v>310</v>
      </c>
      <c r="J228" s="46"/>
      <c r="K228" s="40"/>
      <c r="N228" s="39" t="s">
        <v>7</v>
      </c>
      <c r="O228" s="44"/>
      <c r="P228" s="29" t="str">
        <f>CONCATENATE("Asi_",'Übersicht Entities'!$E228,"_Concrete")</f>
        <v>Asi_ExposureClass_Concrete</v>
      </c>
      <c r="Q228" s="39" t="s">
        <v>445</v>
      </c>
      <c r="S228" s="19"/>
    </row>
    <row r="229" spans="1:19" outlineLevel="1" x14ac:dyDescent="0.25">
      <c r="A229" s="26" t="s">
        <v>194</v>
      </c>
      <c r="B229" s="26"/>
      <c r="C229" s="39" t="s">
        <v>17</v>
      </c>
      <c r="D229" s="39" t="s">
        <v>272</v>
      </c>
      <c r="E229" s="39" t="s">
        <v>275</v>
      </c>
      <c r="F229" s="19" t="s">
        <v>111</v>
      </c>
      <c r="G229" s="19" t="s">
        <v>312</v>
      </c>
      <c r="H229" s="19" t="s">
        <v>311</v>
      </c>
      <c r="J229" s="46"/>
      <c r="K229" s="40"/>
      <c r="N229" s="39" t="s">
        <v>7</v>
      </c>
      <c r="O229" s="44"/>
      <c r="P229" s="29" t="str">
        <f>CONCATENATE("Asi_",'Übersicht Entities'!$E229,"_Concrete")</f>
        <v>Asi_ReinforcementVolumeRatio_Concrete</v>
      </c>
      <c r="Q229" s="39" t="s">
        <v>479</v>
      </c>
      <c r="R229" s="39" t="str">
        <f>VLOOKUP('Übersicht Entities'!$P229,$P$7:$R$39,3,FALSE)</f>
        <v>fbim_reinforcementRatioVolume</v>
      </c>
      <c r="S229" s="19"/>
    </row>
    <row r="230" spans="1:19" outlineLevel="1" x14ac:dyDescent="0.25">
      <c r="A230" s="26" t="s">
        <v>194</v>
      </c>
      <c r="B230" s="26"/>
      <c r="C230" s="39" t="s">
        <v>430</v>
      </c>
      <c r="D230" s="39" t="s">
        <v>272</v>
      </c>
      <c r="E230" s="39" t="s">
        <v>372</v>
      </c>
      <c r="F230" s="19" t="s">
        <v>261</v>
      </c>
      <c r="H230" s="19" t="s">
        <v>589</v>
      </c>
      <c r="J230" s="46"/>
      <c r="K230" s="40"/>
      <c r="N230" s="39" t="s">
        <v>7</v>
      </c>
      <c r="O230" s="44"/>
      <c r="P230" s="29" t="str">
        <f>CONCATENATE("Asi_",'Übersicht Entities'!$E230,"_Concrete")</f>
        <v>Asi_ReinforcementStrengthClass_Concrete</v>
      </c>
      <c r="Q230" s="39" t="s">
        <v>588</v>
      </c>
      <c r="R230" s="39" t="s">
        <v>590</v>
      </c>
      <c r="S230" s="19"/>
    </row>
    <row r="231" spans="1:19" outlineLevel="1" x14ac:dyDescent="0.25">
      <c r="A231" s="26" t="s">
        <v>194</v>
      </c>
      <c r="B231" s="26"/>
      <c r="C231" s="39" t="s">
        <v>14</v>
      </c>
      <c r="D231" s="39" t="s">
        <v>400</v>
      </c>
      <c r="E231" s="39" t="s">
        <v>278</v>
      </c>
      <c r="F231" s="19" t="s">
        <v>261</v>
      </c>
      <c r="H231" s="19" t="s">
        <v>426</v>
      </c>
      <c r="J231" s="46"/>
      <c r="K231" s="40"/>
      <c r="N231" s="39" t="s">
        <v>7</v>
      </c>
      <c r="O231" s="44"/>
      <c r="P231" s="29" t="str">
        <f>CONCATENATE("Asi_",'Übersicht Entities'!$E231,"_Concrete")</f>
        <v>Asi_ConstructionMethod_Concrete</v>
      </c>
      <c r="Q231" s="39" t="s">
        <v>505</v>
      </c>
      <c r="S231" s="19"/>
    </row>
    <row r="232" spans="1:19" s="58" customFormat="1" outlineLevel="1" x14ac:dyDescent="0.25">
      <c r="A232" s="58" t="s">
        <v>194</v>
      </c>
      <c r="C232" s="58" t="s">
        <v>763</v>
      </c>
      <c r="D232" s="58" t="s">
        <v>400</v>
      </c>
      <c r="E232" s="58" t="s">
        <v>764</v>
      </c>
      <c r="F232" s="58" t="s">
        <v>380</v>
      </c>
      <c r="G232" s="58" t="s">
        <v>381</v>
      </c>
      <c r="H232" s="58" t="s">
        <v>765</v>
      </c>
      <c r="K232" s="58" t="s">
        <v>5</v>
      </c>
      <c r="P232" s="29" t="str">
        <f>CONCATENATE("Asi_",'Übersicht Entities'!$E232,"_Concrete")</f>
        <v>Asi_FairFaced_Concrete</v>
      </c>
      <c r="Q232" s="58" t="s">
        <v>506</v>
      </c>
      <c r="R232" s="58" t="s">
        <v>507</v>
      </c>
      <c r="S232" s="61"/>
    </row>
    <row r="233" spans="1:19" outlineLevel="1" x14ac:dyDescent="0.25">
      <c r="A233" s="26" t="s">
        <v>194</v>
      </c>
      <c r="B233" s="26"/>
      <c r="C233" s="39" t="s">
        <v>229</v>
      </c>
      <c r="D233" s="39" t="s">
        <v>400</v>
      </c>
      <c r="E233" s="39" t="s">
        <v>276</v>
      </c>
      <c r="F233" s="19" t="s">
        <v>382</v>
      </c>
      <c r="G233" s="19" t="s">
        <v>398</v>
      </c>
      <c r="H233" s="19" t="s">
        <v>429</v>
      </c>
      <c r="J233" s="46"/>
      <c r="K233" s="40"/>
      <c r="N233" s="39" t="s">
        <v>7</v>
      </c>
      <c r="O233" s="44"/>
      <c r="P233" s="29" t="str">
        <f>CONCATENATE("Asi_",'Übersicht Entities'!$E233,"_Concrete")</f>
        <v>Asi_MeshToTotalRatio_Concrete</v>
      </c>
      <c r="S233" s="19"/>
    </row>
    <row r="234" spans="1:19" outlineLevel="1" x14ac:dyDescent="0.25">
      <c r="A234" s="26" t="s">
        <v>194</v>
      </c>
      <c r="B234" s="26"/>
      <c r="C234" s="39" t="s">
        <v>18</v>
      </c>
      <c r="D234" s="39" t="s">
        <v>400</v>
      </c>
      <c r="E234" s="39" t="s">
        <v>277</v>
      </c>
      <c r="F234" s="19" t="s">
        <v>261</v>
      </c>
      <c r="H234" s="19" t="s">
        <v>384</v>
      </c>
      <c r="J234" s="46"/>
      <c r="K234" s="40"/>
      <c r="N234" s="39" t="s">
        <v>7</v>
      </c>
      <c r="O234" s="44"/>
      <c r="P234" s="29" t="str">
        <f>CONCATENATE("Asi_",'Übersicht Entities'!$E234,"_Concrete")</f>
        <v>Asi_ShortDescription_Concrete</v>
      </c>
      <c r="Q234" s="39" t="s">
        <v>485</v>
      </c>
      <c r="R234" s="39" t="str">
        <f>VLOOKUP('Übersicht Entities'!$P234,$P$7:$R$39,3,FALSE)</f>
        <v>fbim_shortSpecConcreteOnB1992_1</v>
      </c>
      <c r="S234" s="19"/>
    </row>
    <row r="235" spans="1:19" outlineLevel="1" x14ac:dyDescent="0.25">
      <c r="A235" s="26" t="s">
        <v>194</v>
      </c>
      <c r="B235" s="26"/>
      <c r="C235" s="39" t="s">
        <v>420</v>
      </c>
      <c r="D235" s="39" t="s">
        <v>364</v>
      </c>
      <c r="E235" s="39" t="s">
        <v>421</v>
      </c>
      <c r="F235" s="39" t="s">
        <v>380</v>
      </c>
      <c r="G235" s="39" t="s">
        <v>381</v>
      </c>
      <c r="H235" s="19" t="s">
        <v>425</v>
      </c>
      <c r="J235" s="46"/>
      <c r="K235" s="40" t="s">
        <v>5</v>
      </c>
      <c r="N235" s="39"/>
      <c r="O235" s="28"/>
      <c r="P235" s="29" t="str">
        <f>CONCATENATE("Asi_",'Übersicht Entities'!$E235)</f>
        <v>Asi_SoilContact</v>
      </c>
      <c r="Q235" s="39" t="s">
        <v>540</v>
      </c>
      <c r="R235" s="39" t="str">
        <f>VLOOKUP('Übersicht Entities'!$P235,$P$7:$R$39,3,FALSE)</f>
        <v>fbim_soilContact</v>
      </c>
      <c r="S235" s="19"/>
    </row>
    <row r="236" spans="1:19" outlineLevel="1" x14ac:dyDescent="0.25">
      <c r="A236" s="26" t="s">
        <v>194</v>
      </c>
      <c r="B236" s="26"/>
      <c r="C236" s="39" t="s">
        <v>33</v>
      </c>
      <c r="D236" s="39" t="s">
        <v>364</v>
      </c>
      <c r="E236" s="39" t="s">
        <v>252</v>
      </c>
      <c r="F236" s="19" t="s">
        <v>250</v>
      </c>
      <c r="G236" s="19" t="s">
        <v>251</v>
      </c>
      <c r="H236" s="19" t="s">
        <v>734</v>
      </c>
      <c r="J236" s="46"/>
      <c r="K236" s="40"/>
      <c r="L236" s="40" t="s">
        <v>5</v>
      </c>
      <c r="N236" s="39"/>
      <c r="O236" s="44"/>
      <c r="P236" s="29" t="str">
        <f>CONCATENATE("Asi_",'Übersicht Entities'!$E236,"_",$B$211)</f>
        <v>Asi_Width_Stair</v>
      </c>
      <c r="S236" s="19"/>
    </row>
    <row r="237" spans="1:19" outlineLevel="1" x14ac:dyDescent="0.25">
      <c r="A237" s="26" t="s">
        <v>194</v>
      </c>
      <c r="B237" s="26"/>
      <c r="C237" s="39" t="s">
        <v>36</v>
      </c>
      <c r="D237" s="39" t="s">
        <v>364</v>
      </c>
      <c r="E237" s="39" t="s">
        <v>365</v>
      </c>
      <c r="F237" s="19" t="s">
        <v>382</v>
      </c>
      <c r="G237" s="39" t="s">
        <v>383</v>
      </c>
      <c r="H237" s="19" t="s">
        <v>733</v>
      </c>
      <c r="J237" s="46"/>
      <c r="K237" s="40"/>
      <c r="L237" s="40" t="s">
        <v>5</v>
      </c>
      <c r="N237" s="39"/>
      <c r="O237" s="44"/>
      <c r="P237" s="29" t="str">
        <f>CONCATENATE("Asi_",'Übersicht Entities'!$E237,"_",$B$211)</f>
        <v>Asi_SlopeRatio_Stair</v>
      </c>
      <c r="S237" s="19"/>
    </row>
    <row r="238" spans="1:19" outlineLevel="1" x14ac:dyDescent="0.25">
      <c r="A238" s="26" t="s">
        <v>194</v>
      </c>
      <c r="B238" s="26"/>
      <c r="C238" s="39" t="s">
        <v>769</v>
      </c>
      <c r="D238" s="39" t="s">
        <v>364</v>
      </c>
      <c r="E238" s="39" t="s">
        <v>770</v>
      </c>
      <c r="F238" s="19" t="s">
        <v>260</v>
      </c>
      <c r="G238" s="39"/>
      <c r="H238" s="57" t="s">
        <v>771</v>
      </c>
      <c r="J238" s="46"/>
      <c r="K238" s="40"/>
      <c r="N238" s="40" t="s">
        <v>5</v>
      </c>
      <c r="O238" s="28"/>
      <c r="P238" s="29" t="str">
        <f>CONCATENATE("Asi_",'Übersicht Entities'!$E238,"_",$B$211)</f>
        <v>Asi_TypeOfSpecialElement_Stair</v>
      </c>
      <c r="S238" s="19"/>
    </row>
    <row r="239" spans="1:19" outlineLevel="1" x14ac:dyDescent="0.25">
      <c r="A239" t="s">
        <v>194</v>
      </c>
      <c r="B239"/>
      <c r="C239" s="39" t="s">
        <v>192</v>
      </c>
      <c r="D239" s="39" t="s">
        <v>279</v>
      </c>
      <c r="E239" s="39" t="s">
        <v>280</v>
      </c>
      <c r="F239" s="19" t="s">
        <v>261</v>
      </c>
      <c r="G239" s="39"/>
      <c r="H239" s="19" t="s">
        <v>427</v>
      </c>
      <c r="J239" s="46"/>
      <c r="K239" s="40"/>
      <c r="L239" s="39" t="s">
        <v>5</v>
      </c>
      <c r="N239" s="39"/>
      <c r="O239" s="28"/>
      <c r="P239" s="42" t="str">
        <f t="shared" ref="P239:P246" si="7">CONCATENATE("Asi_",E239)</f>
        <v>Asi_MaterialCategory</v>
      </c>
      <c r="S239" s="19"/>
    </row>
    <row r="240" spans="1:19" outlineLevel="1" x14ac:dyDescent="0.25">
      <c r="A240" t="s">
        <v>194</v>
      </c>
      <c r="B240"/>
      <c r="C240" s="39" t="s">
        <v>238</v>
      </c>
      <c r="D240" s="39" t="s">
        <v>279</v>
      </c>
      <c r="E240" s="39" t="s">
        <v>281</v>
      </c>
      <c r="F240" s="19" t="s">
        <v>261</v>
      </c>
      <c r="G240" s="39"/>
      <c r="H240" s="19" t="s">
        <v>428</v>
      </c>
      <c r="J240" s="46"/>
      <c r="K240" s="40"/>
      <c r="L240" s="39" t="s">
        <v>5</v>
      </c>
      <c r="N240" s="39"/>
      <c r="O240" s="28"/>
      <c r="P240" s="42" t="str">
        <f t="shared" si="7"/>
        <v>Asi_ConstructionProduct</v>
      </c>
      <c r="S240" s="19"/>
    </row>
    <row r="241" spans="1:33" outlineLevel="1" x14ac:dyDescent="0.25">
      <c r="A241" s="38" t="s">
        <v>194</v>
      </c>
      <c r="B241" s="38"/>
      <c r="C241" s="39" t="s">
        <v>696</v>
      </c>
      <c r="D241" s="39" t="s">
        <v>279</v>
      </c>
      <c r="E241" s="39" t="s">
        <v>697</v>
      </c>
      <c r="F241" s="19" t="s">
        <v>261</v>
      </c>
      <c r="G241" s="39"/>
      <c r="H241" s="19" t="s">
        <v>428</v>
      </c>
      <c r="J241" s="46"/>
      <c r="K241" s="40"/>
      <c r="N241" s="39" t="s">
        <v>5</v>
      </c>
      <c r="O241" s="28"/>
      <c r="P241" s="42" t="str">
        <f t="shared" si="7"/>
        <v>Asi_ProductSpecification</v>
      </c>
      <c r="S241" s="19"/>
    </row>
    <row r="242" spans="1:33" outlineLevel="1" x14ac:dyDescent="0.25">
      <c r="A242" s="38" t="s">
        <v>194</v>
      </c>
      <c r="B242" s="38"/>
      <c r="C242" s="39" t="s">
        <v>684</v>
      </c>
      <c r="D242" s="39" t="s">
        <v>279</v>
      </c>
      <c r="E242" s="39" t="s">
        <v>685</v>
      </c>
      <c r="F242" s="19"/>
      <c r="G242" s="19" t="s">
        <v>686</v>
      </c>
      <c r="H242" s="19" t="s">
        <v>724</v>
      </c>
      <c r="J242" s="46"/>
      <c r="K242" s="40"/>
      <c r="M242" s="39" t="s">
        <v>43</v>
      </c>
      <c r="N242" s="39"/>
      <c r="O242" s="28"/>
      <c r="P242" s="42" t="str">
        <f t="shared" si="7"/>
        <v>Asi_VaporDiffusionResistance</v>
      </c>
      <c r="Q242" s="39" t="s">
        <v>604</v>
      </c>
      <c r="R242" s="39" t="s">
        <v>605</v>
      </c>
      <c r="S242" s="19"/>
    </row>
    <row r="243" spans="1:33" outlineLevel="1" x14ac:dyDescent="0.25">
      <c r="A243" s="38" t="s">
        <v>194</v>
      </c>
      <c r="B243" s="38"/>
      <c r="C243" s="39" t="s">
        <v>528</v>
      </c>
      <c r="D243" s="39" t="s">
        <v>279</v>
      </c>
      <c r="E243" s="39" t="s">
        <v>687</v>
      </c>
      <c r="F243" s="19" t="s">
        <v>261</v>
      </c>
      <c r="G243" s="39"/>
      <c r="H243" s="19" t="s">
        <v>529</v>
      </c>
      <c r="J243" s="46"/>
      <c r="K243" s="40"/>
      <c r="L243" s="39" t="s">
        <v>5</v>
      </c>
      <c r="N243" s="39"/>
      <c r="O243" s="28"/>
      <c r="P243" s="42" t="str">
        <f t="shared" si="7"/>
        <v>Asi_HazardClass</v>
      </c>
      <c r="Q243" s="39" t="s">
        <v>527</v>
      </c>
      <c r="R243" s="39" t="s">
        <v>530</v>
      </c>
      <c r="S243" s="19"/>
    </row>
    <row r="244" spans="1:33" outlineLevel="1" x14ac:dyDescent="0.25">
      <c r="A244" s="38" t="s">
        <v>194</v>
      </c>
      <c r="B244" s="38"/>
      <c r="C244" s="39" t="s">
        <v>452</v>
      </c>
      <c r="D244" s="39" t="s">
        <v>279</v>
      </c>
      <c r="E244" s="39" t="s">
        <v>688</v>
      </c>
      <c r="F244" s="19" t="s">
        <v>452</v>
      </c>
      <c r="G244" s="19" t="s">
        <v>689</v>
      </c>
      <c r="H244" s="19" t="s">
        <v>725</v>
      </c>
      <c r="J244" s="46"/>
      <c r="K244" s="40"/>
      <c r="M244" s="39" t="s">
        <v>43</v>
      </c>
      <c r="N244" s="39"/>
      <c r="O244" s="28"/>
      <c r="P244" s="42" t="str">
        <f t="shared" si="7"/>
        <v>Asi_CompressiveStrength</v>
      </c>
      <c r="Q244" s="39" t="s">
        <v>451</v>
      </c>
      <c r="R244" s="39" t="s">
        <v>453</v>
      </c>
      <c r="S244" s="19"/>
    </row>
    <row r="245" spans="1:33" outlineLevel="1" x14ac:dyDescent="0.25">
      <c r="A245" s="52" t="s">
        <v>194</v>
      </c>
      <c r="B245" s="52"/>
      <c r="C245" s="39" t="s">
        <v>667</v>
      </c>
      <c r="D245" s="39" t="s">
        <v>279</v>
      </c>
      <c r="E245" s="39" t="s">
        <v>669</v>
      </c>
      <c r="F245" s="39" t="s">
        <v>235</v>
      </c>
      <c r="G245" s="39" t="s">
        <v>670</v>
      </c>
      <c r="H245" s="46" t="s">
        <v>675</v>
      </c>
      <c r="J245" s="39"/>
      <c r="M245" s="39" t="s">
        <v>43</v>
      </c>
      <c r="N245" s="40"/>
      <c r="O245" s="26"/>
      <c r="P245" s="42" t="str">
        <f t="shared" si="7"/>
        <v>Asi_ThermalConductivity</v>
      </c>
      <c r="Q245" s="39" t="s">
        <v>606</v>
      </c>
      <c r="R245" s="39" t="s">
        <v>607</v>
      </c>
      <c r="S245" s="19"/>
    </row>
    <row r="246" spans="1:33" outlineLevel="1" x14ac:dyDescent="0.25">
      <c r="A246" s="38" t="s">
        <v>194</v>
      </c>
      <c r="B246" s="38"/>
      <c r="C246" s="39" t="s">
        <v>594</v>
      </c>
      <c r="D246" s="39" t="s">
        <v>279</v>
      </c>
      <c r="E246" s="39" t="s">
        <v>682</v>
      </c>
      <c r="F246" s="19" t="s">
        <v>594</v>
      </c>
      <c r="G246" s="39" t="s">
        <v>683</v>
      </c>
      <c r="H246" s="19" t="s">
        <v>595</v>
      </c>
      <c r="J246" s="46"/>
      <c r="K246" s="40"/>
      <c r="N246" s="39"/>
      <c r="O246" s="28"/>
      <c r="P246" s="42" t="str">
        <f t="shared" si="7"/>
        <v>Asi_MassDensity</v>
      </c>
      <c r="Q246" s="39" t="s">
        <v>593</v>
      </c>
      <c r="R246" s="39" t="s">
        <v>596</v>
      </c>
      <c r="S246" s="19"/>
    </row>
    <row r="247" spans="1:33" x14ac:dyDescent="0.25">
      <c r="A247" s="41"/>
      <c r="B247" s="41"/>
      <c r="C247" s="41"/>
      <c r="D247" s="41"/>
      <c r="E247" s="41"/>
      <c r="F247" s="41"/>
      <c r="G247" s="24"/>
      <c r="H247" s="44"/>
      <c r="I247" s="44"/>
      <c r="J247" s="44"/>
      <c r="K247" s="41"/>
      <c r="L247" s="41"/>
      <c r="M247" s="41"/>
      <c r="N247" s="28"/>
      <c r="O247" s="42"/>
      <c r="P247" s="28"/>
      <c r="Q247" s="41"/>
      <c r="R247" s="41"/>
      <c r="S247" s="41"/>
    </row>
    <row r="248" spans="1:33" customFormat="1" ht="18.75" x14ac:dyDescent="0.3">
      <c r="A248" s="18" t="s">
        <v>237</v>
      </c>
      <c r="B248" s="18" t="s">
        <v>704</v>
      </c>
      <c r="C248" s="18"/>
      <c r="D248" s="5" t="str">
        <f>CONCATENATE("Anzahl Merkmale: ", COUNTA(Tabelle12[Merkmal Übersetzung DE]))</f>
        <v>Anzahl Merkmale: 31</v>
      </c>
      <c r="E248" s="5" t="s">
        <v>650</v>
      </c>
      <c r="F248" s="3"/>
      <c r="G248" s="3"/>
      <c r="H248" s="3"/>
      <c r="I248" s="18" t="s">
        <v>419</v>
      </c>
      <c r="J248" s="3"/>
      <c r="K248" s="3"/>
      <c r="L248" s="3"/>
      <c r="M248" s="17"/>
      <c r="N248" s="17"/>
      <c r="O248" s="18" t="s">
        <v>239</v>
      </c>
      <c r="P248" s="4" t="s">
        <v>712</v>
      </c>
      <c r="Q248" s="4" t="s">
        <v>652</v>
      </c>
      <c r="R248" s="4" t="s">
        <v>651</v>
      </c>
      <c r="S248" s="4"/>
      <c r="T248" s="10"/>
      <c r="U248" s="1"/>
      <c r="V248" s="1"/>
      <c r="W248" s="1"/>
      <c r="X248" s="1"/>
      <c r="Y248" s="1"/>
      <c r="Z248" s="1"/>
      <c r="AA248" s="1"/>
      <c r="AB248" s="1"/>
      <c r="AC248" s="1"/>
      <c r="AD248" s="1"/>
      <c r="AE248" s="1"/>
      <c r="AF248" s="1"/>
      <c r="AG248" s="1"/>
    </row>
    <row r="249" spans="1:33" s="20" customFormat="1" ht="31.5" outlineLevel="1" x14ac:dyDescent="0.25">
      <c r="A249" s="33" t="s">
        <v>671</v>
      </c>
      <c r="B249" s="33" t="s">
        <v>672</v>
      </c>
      <c r="C249" s="34" t="s">
        <v>240</v>
      </c>
      <c r="D249" s="34" t="s">
        <v>241</v>
      </c>
      <c r="E249" s="34" t="s">
        <v>242</v>
      </c>
      <c r="F249" s="34" t="s">
        <v>243</v>
      </c>
      <c r="G249" s="34" t="s">
        <v>244</v>
      </c>
      <c r="H249" s="35" t="s">
        <v>59</v>
      </c>
      <c r="I249" s="49" t="s">
        <v>417</v>
      </c>
      <c r="J249" s="34" t="s">
        <v>4</v>
      </c>
      <c r="K249" s="55" t="s">
        <v>729</v>
      </c>
      <c r="L249" s="54" t="s">
        <v>728</v>
      </c>
      <c r="M249" s="54" t="s">
        <v>730</v>
      </c>
      <c r="N249" s="54" t="s">
        <v>727</v>
      </c>
      <c r="O249" s="35" t="s">
        <v>435</v>
      </c>
      <c r="P249" s="35" t="s">
        <v>193</v>
      </c>
      <c r="Q249" s="34" t="s">
        <v>442</v>
      </c>
      <c r="R249" s="34" t="s">
        <v>609</v>
      </c>
      <c r="S249" s="33" t="s">
        <v>418</v>
      </c>
    </row>
    <row r="250" spans="1:33" outlineLevel="1" x14ac:dyDescent="0.25">
      <c r="A250" s="26" t="s">
        <v>194</v>
      </c>
      <c r="B250" s="26"/>
      <c r="C250" s="39" t="s">
        <v>2</v>
      </c>
      <c r="E250" s="39" t="s">
        <v>2</v>
      </c>
      <c r="F250" s="39" t="s">
        <v>260</v>
      </c>
      <c r="H250" s="19"/>
      <c r="J250" s="46"/>
      <c r="K250" s="40"/>
      <c r="N250" s="39"/>
      <c r="O250" s="44"/>
      <c r="P250" s="29" t="str">
        <f>CONCATENATE("Asi_",'Übersicht Entities'!$E250)</f>
        <v>Asi_Name</v>
      </c>
      <c r="Q250" t="s">
        <v>524</v>
      </c>
      <c r="R250" s="39" t="s">
        <v>199</v>
      </c>
    </row>
    <row r="251" spans="1:33" outlineLevel="1" x14ac:dyDescent="0.25">
      <c r="A251" s="26" t="s">
        <v>194</v>
      </c>
      <c r="B251" s="26"/>
      <c r="C251" s="39" t="s">
        <v>32</v>
      </c>
      <c r="D251" s="41" t="s">
        <v>832</v>
      </c>
      <c r="E251" s="39" t="s">
        <v>249</v>
      </c>
      <c r="F251" s="19" t="s">
        <v>250</v>
      </c>
      <c r="G251" s="19" t="s">
        <v>251</v>
      </c>
      <c r="H251" s="19" t="s">
        <v>348</v>
      </c>
      <c r="J251" s="46" t="s">
        <v>194</v>
      </c>
      <c r="K251" s="40"/>
      <c r="N251" s="39"/>
      <c r="O251" s="44"/>
      <c r="P251" s="29" t="str">
        <f>CONCATENATE("Asi_",'Übersicht Entities'!$E251,"_",$B$248)</f>
        <v>Asi_Length_StairFlight</v>
      </c>
      <c r="Q251" s="26" t="s">
        <v>473</v>
      </c>
      <c r="R251" s="39" t="s">
        <v>226</v>
      </c>
    </row>
    <row r="252" spans="1:33" outlineLevel="1" x14ac:dyDescent="0.25">
      <c r="A252" s="26" t="s">
        <v>194</v>
      </c>
      <c r="B252" s="26"/>
      <c r="C252" s="39" t="s">
        <v>39</v>
      </c>
      <c r="D252" s="41" t="s">
        <v>832</v>
      </c>
      <c r="E252" s="39" t="s">
        <v>257</v>
      </c>
      <c r="F252" s="19" t="s">
        <v>250</v>
      </c>
      <c r="G252" s="19" t="s">
        <v>286</v>
      </c>
      <c r="H252" s="19" t="s">
        <v>349</v>
      </c>
      <c r="J252" s="46" t="s">
        <v>194</v>
      </c>
      <c r="K252" s="40"/>
      <c r="N252" s="39"/>
      <c r="O252" s="44"/>
      <c r="P252" s="29" t="str">
        <f>CONCATENATE("Asi_",'Übersicht Entities'!$E252,"_",$B$248)</f>
        <v>Asi_GrossVolume_StairFlight</v>
      </c>
      <c r="Q252" s="26" t="s">
        <v>471</v>
      </c>
      <c r="R252" s="39" t="s">
        <v>472</v>
      </c>
    </row>
    <row r="253" spans="1:33" outlineLevel="1" x14ac:dyDescent="0.25">
      <c r="A253" s="26" t="s">
        <v>194</v>
      </c>
      <c r="B253" s="26"/>
      <c r="C253" s="39" t="s">
        <v>11</v>
      </c>
      <c r="D253" s="41" t="s">
        <v>832</v>
      </c>
      <c r="E253" s="39" t="s">
        <v>256</v>
      </c>
      <c r="F253" s="19" t="s">
        <v>250</v>
      </c>
      <c r="G253" s="19" t="s">
        <v>286</v>
      </c>
      <c r="H253" s="19" t="s">
        <v>350</v>
      </c>
      <c r="J253" s="46" t="s">
        <v>194</v>
      </c>
      <c r="K253" s="40"/>
      <c r="N253" s="39"/>
      <c r="O253" s="44"/>
      <c r="P253" s="29" t="str">
        <f>CONCATENATE("Asi_",'Übersicht Entities'!$E253,"_",$B$248)</f>
        <v>Asi_NetVolume_StairFlight</v>
      </c>
      <c r="Q253" s="26" t="s">
        <v>469</v>
      </c>
      <c r="R253" s="39" t="s">
        <v>470</v>
      </c>
    </row>
    <row r="254" spans="1:33" outlineLevel="1" x14ac:dyDescent="0.25">
      <c r="A254" s="26" t="s">
        <v>194</v>
      </c>
      <c r="B254" s="26"/>
      <c r="C254" s="39" t="s">
        <v>188</v>
      </c>
      <c r="D254" s="39" t="s">
        <v>437</v>
      </c>
      <c r="E254" s="39" t="s">
        <v>259</v>
      </c>
      <c r="F254" s="19" t="s">
        <v>260</v>
      </c>
      <c r="H254" s="19" t="s">
        <v>303</v>
      </c>
      <c r="J254" s="46"/>
      <c r="K254" s="40"/>
      <c r="L254" s="39" t="s">
        <v>5</v>
      </c>
      <c r="N254" s="39"/>
      <c r="O254" s="44"/>
      <c r="P254" s="29" t="str">
        <f>CONCATENATE("Asi_",'Übersicht Entities'!$E254)</f>
        <v>Asi_Reference</v>
      </c>
      <c r="Q254" s="26" t="s">
        <v>608</v>
      </c>
      <c r="R254" s="39" t="s">
        <v>637</v>
      </c>
    </row>
    <row r="255" spans="1:33" outlineLevel="1" x14ac:dyDescent="0.25">
      <c r="A255" s="26" t="s">
        <v>194</v>
      </c>
      <c r="B255" s="26"/>
      <c r="C255" s="39" t="s">
        <v>56</v>
      </c>
      <c r="D255" s="39" t="s">
        <v>437</v>
      </c>
      <c r="E255" s="39" t="s">
        <v>56</v>
      </c>
      <c r="F255" s="19" t="s">
        <v>261</v>
      </c>
      <c r="H255" s="19" t="s">
        <v>304</v>
      </c>
      <c r="J255" s="46"/>
      <c r="K255" s="40" t="s">
        <v>5</v>
      </c>
      <c r="N255" s="39"/>
      <c r="O255" s="44"/>
      <c r="P255" s="29" t="str">
        <f>CONCATENATE("Asi_",'Übersicht Entities'!$E255)</f>
        <v>Asi_Status</v>
      </c>
      <c r="Q255" s="39" t="s">
        <v>480</v>
      </c>
      <c r="R255" s="39" t="s">
        <v>611</v>
      </c>
    </row>
    <row r="256" spans="1:33" outlineLevel="1" x14ac:dyDescent="0.25">
      <c r="A256" s="26" t="s">
        <v>194</v>
      </c>
      <c r="B256" s="26"/>
      <c r="C256" s="39" t="s">
        <v>35</v>
      </c>
      <c r="D256" s="39" t="s">
        <v>437</v>
      </c>
      <c r="E256" s="39" t="s">
        <v>352</v>
      </c>
      <c r="F256" s="19" t="s">
        <v>361</v>
      </c>
      <c r="G256" s="19" t="s">
        <v>397</v>
      </c>
      <c r="H256" s="19" t="s">
        <v>35</v>
      </c>
      <c r="J256" s="46"/>
      <c r="K256" s="40"/>
      <c r="L256" s="39" t="s">
        <v>5</v>
      </c>
      <c r="N256" s="39"/>
      <c r="O256" s="44"/>
      <c r="P256" s="29" t="str">
        <f>CONCATENATE("Asi_",'Übersicht Entities'!$E256,"_",$B$248)</f>
        <v>Asi_NumberOfRiser_StairFlight</v>
      </c>
      <c r="Q256" t="s">
        <v>547</v>
      </c>
      <c r="R256" s="39" t="s">
        <v>548</v>
      </c>
    </row>
    <row r="257" spans="1:19" outlineLevel="1" x14ac:dyDescent="0.25">
      <c r="A257" s="26" t="s">
        <v>194</v>
      </c>
      <c r="B257" s="26"/>
      <c r="C257" s="39" t="s">
        <v>354</v>
      </c>
      <c r="D257" s="39" t="s">
        <v>437</v>
      </c>
      <c r="E257" s="39" t="s">
        <v>353</v>
      </c>
      <c r="F257" s="19" t="s">
        <v>361</v>
      </c>
      <c r="G257" s="19" t="s">
        <v>397</v>
      </c>
      <c r="H257" s="19" t="s">
        <v>410</v>
      </c>
      <c r="J257" s="46"/>
      <c r="K257" s="40"/>
      <c r="L257" s="39" t="s">
        <v>5</v>
      </c>
      <c r="N257" s="39"/>
      <c r="O257" s="44"/>
      <c r="P257" s="29" t="str">
        <f>CONCATENATE("Asi_",'Übersicht Entities'!$E257,"_",$B$248)</f>
        <v>Asi_NumberOfTreads_StairFlight</v>
      </c>
      <c r="Q257" t="s">
        <v>552</v>
      </c>
      <c r="R257" s="39" t="s">
        <v>553</v>
      </c>
    </row>
    <row r="258" spans="1:19" outlineLevel="1" x14ac:dyDescent="0.25">
      <c r="A258" s="26" t="s">
        <v>194</v>
      </c>
      <c r="B258" s="26"/>
      <c r="C258" s="39" t="s">
        <v>358</v>
      </c>
      <c r="D258" s="39" t="s">
        <v>437</v>
      </c>
      <c r="E258" s="39" t="s">
        <v>357</v>
      </c>
      <c r="F258" s="19" t="s">
        <v>34</v>
      </c>
      <c r="G258" s="19" t="s">
        <v>251</v>
      </c>
      <c r="H258" s="19" t="s">
        <v>432</v>
      </c>
      <c r="J258" s="46"/>
      <c r="K258" s="40"/>
      <c r="L258" s="39" t="s">
        <v>5</v>
      </c>
      <c r="N258" s="39"/>
      <c r="O258" s="44"/>
      <c r="P258" s="29" t="str">
        <f>CONCATENATE("Asi_",'Übersicht Entities'!$E258,"_",$B$248)</f>
        <v>Asi_RiserHeight_StairFlight</v>
      </c>
      <c r="Q258" t="s">
        <v>545</v>
      </c>
      <c r="R258" s="39" t="s">
        <v>546</v>
      </c>
    </row>
    <row r="259" spans="1:19" outlineLevel="1" x14ac:dyDescent="0.25">
      <c r="A259" s="26" t="s">
        <v>194</v>
      </c>
      <c r="B259" s="26"/>
      <c r="C259" s="39" t="s">
        <v>356</v>
      </c>
      <c r="D259" s="39" t="s">
        <v>437</v>
      </c>
      <c r="E259" s="39" t="s">
        <v>355</v>
      </c>
      <c r="F259" s="19" t="s">
        <v>34</v>
      </c>
      <c r="G259" s="19" t="s">
        <v>251</v>
      </c>
      <c r="H259" s="19" t="s">
        <v>431</v>
      </c>
      <c r="J259" s="46"/>
      <c r="K259" s="40"/>
      <c r="L259" s="39" t="s">
        <v>5</v>
      </c>
      <c r="N259" s="39"/>
      <c r="O259" s="44"/>
      <c r="P259" s="29" t="str">
        <f>CONCATENATE("Asi_",'Übersicht Entities'!$E259,"_",$B$248)</f>
        <v>Asi_TreadLength_StairFlight</v>
      </c>
      <c r="Q259" s="39" t="s">
        <v>520</v>
      </c>
      <c r="R259" s="39" t="s">
        <v>521</v>
      </c>
    </row>
    <row r="260" spans="1:19" outlineLevel="1" x14ac:dyDescent="0.25">
      <c r="A260" s="26" t="s">
        <v>194</v>
      </c>
      <c r="B260" s="26"/>
      <c r="C260" s="39" t="s">
        <v>411</v>
      </c>
      <c r="D260" s="39" t="s">
        <v>437</v>
      </c>
      <c r="E260" s="39" t="s">
        <v>359</v>
      </c>
      <c r="F260" s="19" t="s">
        <v>34</v>
      </c>
      <c r="G260" s="19" t="s">
        <v>251</v>
      </c>
      <c r="H260" s="19" t="s">
        <v>433</v>
      </c>
      <c r="J260" s="46"/>
      <c r="K260" s="40"/>
      <c r="L260" s="39" t="s">
        <v>7</v>
      </c>
      <c r="N260" s="39"/>
      <c r="O260" s="44"/>
      <c r="P260" s="29" t="str">
        <f>CONCATENATE("Asi_",'Übersicht Entities'!$E260,"_",$B$248)</f>
        <v>Asi_WaistThickness_StairFlight</v>
      </c>
      <c r="Q260" s="39" t="s">
        <v>518</v>
      </c>
      <c r="R260" s="39" t="s">
        <v>519</v>
      </c>
    </row>
    <row r="261" spans="1:19" ht="30" outlineLevel="1" x14ac:dyDescent="0.25">
      <c r="A261" s="26" t="s">
        <v>194</v>
      </c>
      <c r="B261" s="26"/>
      <c r="C261" s="39" t="s">
        <v>513</v>
      </c>
      <c r="D261" s="39" t="s">
        <v>437</v>
      </c>
      <c r="E261" s="39" t="s">
        <v>512</v>
      </c>
      <c r="F261" s="19" t="s">
        <v>34</v>
      </c>
      <c r="G261" s="19" t="s">
        <v>251</v>
      </c>
      <c r="H261" s="36" t="s">
        <v>835</v>
      </c>
      <c r="J261" s="46"/>
      <c r="K261" s="40"/>
      <c r="L261" s="39" t="s">
        <v>5</v>
      </c>
      <c r="N261" s="39"/>
      <c r="O261" s="44"/>
      <c r="P261" s="29" t="str">
        <f>CONCATENATE("Asi_",'Übersicht Entities'!$E261,"_",$B$248)</f>
        <v>Asi_Headroom_StairFlight</v>
      </c>
      <c r="Q261" t="s">
        <v>511</v>
      </c>
      <c r="S261" s="19"/>
    </row>
    <row r="262" spans="1:19" outlineLevel="1" x14ac:dyDescent="0.25">
      <c r="A262" s="26" t="s">
        <v>194</v>
      </c>
      <c r="B262" s="26"/>
      <c r="C262" s="39" t="s">
        <v>15</v>
      </c>
      <c r="D262" s="39" t="s">
        <v>272</v>
      </c>
      <c r="E262" s="39" t="s">
        <v>273</v>
      </c>
      <c r="F262" s="19" t="s">
        <v>261</v>
      </c>
      <c r="H262" s="19" t="s">
        <v>309</v>
      </c>
      <c r="J262" s="46"/>
      <c r="K262" s="40"/>
      <c r="N262" s="39" t="s">
        <v>7</v>
      </c>
      <c r="O262" s="44"/>
      <c r="P262" s="29" t="str">
        <f>CONCATENATE("Asi_",'Übersicht Entities'!$E262,"_Concrete")</f>
        <v>Asi_StrengthClass_Concrete</v>
      </c>
      <c r="Q262" t="s">
        <v>443</v>
      </c>
      <c r="R262" s="39" t="s">
        <v>444</v>
      </c>
    </row>
    <row r="263" spans="1:19" outlineLevel="1" x14ac:dyDescent="0.25">
      <c r="A263" s="26" t="s">
        <v>194</v>
      </c>
      <c r="B263" s="26"/>
      <c r="C263" s="39" t="s">
        <v>16</v>
      </c>
      <c r="D263" s="39" t="s">
        <v>272</v>
      </c>
      <c r="E263" s="39" t="s">
        <v>274</v>
      </c>
      <c r="F263" s="19" t="s">
        <v>261</v>
      </c>
      <c r="H263" s="19" t="s">
        <v>310</v>
      </c>
      <c r="J263" s="46"/>
      <c r="K263" s="40"/>
      <c r="N263" s="39" t="s">
        <v>7</v>
      </c>
      <c r="O263" s="44"/>
      <c r="P263" s="29" t="str">
        <f>CONCATENATE("Asi_",'Übersicht Entities'!$E263,"_Concrete")</f>
        <v>Asi_ExposureClass_Concrete</v>
      </c>
      <c r="Q263" t="s">
        <v>445</v>
      </c>
    </row>
    <row r="264" spans="1:19" outlineLevel="1" x14ac:dyDescent="0.25">
      <c r="A264" s="26" t="s">
        <v>194</v>
      </c>
      <c r="B264" s="26"/>
      <c r="C264" s="39" t="s">
        <v>17</v>
      </c>
      <c r="D264" s="39" t="s">
        <v>272</v>
      </c>
      <c r="E264" s="39" t="s">
        <v>275</v>
      </c>
      <c r="F264" s="19" t="s">
        <v>111</v>
      </c>
      <c r="G264" s="19" t="s">
        <v>312</v>
      </c>
      <c r="H264" s="19" t="s">
        <v>311</v>
      </c>
      <c r="J264" s="46"/>
      <c r="K264" s="40"/>
      <c r="N264" s="39" t="s">
        <v>7</v>
      </c>
      <c r="O264" s="44"/>
      <c r="P264" s="29" t="str">
        <f>CONCATENATE("Asi_",'Übersicht Entities'!$E264,"_Concrete")</f>
        <v>Asi_ReinforcementVolumeRatio_Concrete</v>
      </c>
      <c r="Q264" t="s">
        <v>479</v>
      </c>
      <c r="R264" s="39" t="str">
        <f>VLOOKUP('Übersicht Entities'!$P264,$P$7:$R$39,3,FALSE)</f>
        <v>fbim_reinforcementRatioVolume</v>
      </c>
    </row>
    <row r="265" spans="1:19" outlineLevel="1" x14ac:dyDescent="0.25">
      <c r="A265" s="26" t="s">
        <v>194</v>
      </c>
      <c r="B265" s="26"/>
      <c r="C265" s="39" t="s">
        <v>430</v>
      </c>
      <c r="D265" s="39" t="s">
        <v>272</v>
      </c>
      <c r="E265" s="39" t="s">
        <v>372</v>
      </c>
      <c r="F265" s="19" t="s">
        <v>261</v>
      </c>
      <c r="H265" s="19" t="s">
        <v>589</v>
      </c>
      <c r="J265" s="46"/>
      <c r="K265" s="40"/>
      <c r="N265" s="39" t="s">
        <v>7</v>
      </c>
      <c r="O265" s="44"/>
      <c r="P265" s="29" t="str">
        <f>CONCATENATE("Asi_",'Übersicht Entities'!$E265,"_Concrete")</f>
        <v>Asi_ReinforcementStrengthClass_Concrete</v>
      </c>
      <c r="Q265" t="s">
        <v>588</v>
      </c>
      <c r="R265" s="39" t="s">
        <v>590</v>
      </c>
    </row>
    <row r="266" spans="1:19" outlineLevel="1" x14ac:dyDescent="0.25">
      <c r="A266" s="26" t="s">
        <v>194</v>
      </c>
      <c r="B266" s="26"/>
      <c r="C266" s="39" t="s">
        <v>14</v>
      </c>
      <c r="D266" s="39" t="s">
        <v>400</v>
      </c>
      <c r="E266" s="39" t="s">
        <v>278</v>
      </c>
      <c r="F266" s="19" t="s">
        <v>261</v>
      </c>
      <c r="H266" s="19" t="s">
        <v>426</v>
      </c>
      <c r="J266" s="46"/>
      <c r="K266" s="40"/>
      <c r="N266" s="39" t="s">
        <v>7</v>
      </c>
      <c r="O266" s="44"/>
      <c r="P266" s="29" t="str">
        <f>CONCATENATE("Asi_",'Übersicht Entities'!$E266,"_Concrete")</f>
        <v>Asi_ConstructionMethod_Concrete</v>
      </c>
      <c r="Q266" t="s">
        <v>505</v>
      </c>
    </row>
    <row r="267" spans="1:19" s="58" customFormat="1" outlineLevel="1" x14ac:dyDescent="0.25">
      <c r="A267" s="58" t="s">
        <v>194</v>
      </c>
      <c r="C267" s="58" t="s">
        <v>763</v>
      </c>
      <c r="D267" s="58" t="s">
        <v>400</v>
      </c>
      <c r="E267" s="58" t="s">
        <v>764</v>
      </c>
      <c r="F267" s="58" t="s">
        <v>380</v>
      </c>
      <c r="G267" s="58" t="s">
        <v>381</v>
      </c>
      <c r="H267" s="58" t="s">
        <v>765</v>
      </c>
      <c r="K267" s="58" t="s">
        <v>5</v>
      </c>
      <c r="P267" s="29" t="str">
        <f>CONCATENATE("Asi_",'Übersicht Entities'!$E267,"_Concrete")</f>
        <v>Asi_FairFaced_Concrete</v>
      </c>
      <c r="Q267" s="58" t="s">
        <v>506</v>
      </c>
      <c r="R267" s="58" t="s">
        <v>507</v>
      </c>
      <c r="S267" s="61"/>
    </row>
    <row r="268" spans="1:19" outlineLevel="1" x14ac:dyDescent="0.25">
      <c r="A268" s="26" t="s">
        <v>194</v>
      </c>
      <c r="B268" s="26"/>
      <c r="C268" s="39" t="s">
        <v>229</v>
      </c>
      <c r="D268" s="39" t="s">
        <v>400</v>
      </c>
      <c r="E268" s="39" t="s">
        <v>276</v>
      </c>
      <c r="F268" s="19" t="s">
        <v>382</v>
      </c>
      <c r="G268" s="19" t="s">
        <v>398</v>
      </c>
      <c r="H268" s="19" t="s">
        <v>429</v>
      </c>
      <c r="J268" s="46"/>
      <c r="K268" s="40"/>
      <c r="N268" s="39" t="s">
        <v>7</v>
      </c>
      <c r="O268" s="44"/>
      <c r="P268" s="29" t="str">
        <f>CONCATENATE("Asi_",'Übersicht Entities'!$E268,"_Concrete")</f>
        <v>Asi_MeshToTotalRatio_Concrete</v>
      </c>
      <c r="Q268"/>
    </row>
    <row r="269" spans="1:19" outlineLevel="1" x14ac:dyDescent="0.25">
      <c r="A269" s="26" t="s">
        <v>194</v>
      </c>
      <c r="B269" s="26"/>
      <c r="C269" s="39" t="s">
        <v>18</v>
      </c>
      <c r="D269" s="39" t="s">
        <v>400</v>
      </c>
      <c r="E269" s="39" t="s">
        <v>277</v>
      </c>
      <c r="F269" s="19" t="s">
        <v>261</v>
      </c>
      <c r="H269" s="19" t="s">
        <v>384</v>
      </c>
      <c r="J269" s="46"/>
      <c r="K269" s="40"/>
      <c r="N269" s="39" t="s">
        <v>7</v>
      </c>
      <c r="O269" s="44"/>
      <c r="P269" s="29" t="str">
        <f>CONCATENATE("Asi_",'Übersicht Entities'!$E269,"_Concrete")</f>
        <v>Asi_ShortDescription_Concrete</v>
      </c>
      <c r="Q269" t="s">
        <v>485</v>
      </c>
      <c r="R269" s="39" t="str">
        <f>VLOOKUP('Übersicht Entities'!$P269,$P$7:$R$39,3,FALSE)</f>
        <v>fbim_shortSpecConcreteOnB1992_1</v>
      </c>
    </row>
    <row r="270" spans="1:19" outlineLevel="1" x14ac:dyDescent="0.25">
      <c r="A270" s="26" t="s">
        <v>194</v>
      </c>
      <c r="B270" s="26"/>
      <c r="C270" s="39" t="s">
        <v>33</v>
      </c>
      <c r="D270" s="39" t="s">
        <v>436</v>
      </c>
      <c r="E270" s="39" t="s">
        <v>252</v>
      </c>
      <c r="F270" s="19" t="s">
        <v>250</v>
      </c>
      <c r="G270" s="19" t="s">
        <v>251</v>
      </c>
      <c r="H270" s="19" t="s">
        <v>734</v>
      </c>
      <c r="J270" s="46"/>
      <c r="K270" s="40"/>
      <c r="L270" s="40" t="s">
        <v>5</v>
      </c>
      <c r="N270" s="39"/>
      <c r="O270" s="44"/>
      <c r="P270" s="29" t="str">
        <f>CONCATENATE("Asi_",'Übersicht Entities'!$E270,"_",$B$248)</f>
        <v>Asi_Width_StairFlight</v>
      </c>
      <c r="Q270" s="39" t="s">
        <v>549</v>
      </c>
      <c r="R270" s="39" t="s">
        <v>550</v>
      </c>
    </row>
    <row r="271" spans="1:19" outlineLevel="1" x14ac:dyDescent="0.25">
      <c r="A271" s="26" t="s">
        <v>194</v>
      </c>
      <c r="B271" s="26"/>
      <c r="C271" s="39" t="s">
        <v>36</v>
      </c>
      <c r="D271" s="39" t="s">
        <v>436</v>
      </c>
      <c r="E271" s="39" t="s">
        <v>365</v>
      </c>
      <c r="F271" s="19" t="s">
        <v>382</v>
      </c>
      <c r="G271" s="39" t="s">
        <v>383</v>
      </c>
      <c r="H271" s="19" t="s">
        <v>733</v>
      </c>
      <c r="J271" s="46"/>
      <c r="K271" s="40"/>
      <c r="L271" s="40" t="s">
        <v>5</v>
      </c>
      <c r="N271" s="39"/>
      <c r="O271" s="44"/>
      <c r="P271" s="29" t="str">
        <f>CONCATENATE("Asi_",'Übersicht Entities'!$E271,"_",$B$248)</f>
        <v>Asi_SlopeRatio_StairFlight</v>
      </c>
      <c r="Q271" s="39" t="s">
        <v>551</v>
      </c>
      <c r="R271" s="39" t="s">
        <v>228</v>
      </c>
    </row>
    <row r="272" spans="1:19" outlineLevel="1" x14ac:dyDescent="0.25">
      <c r="A272" s="26" t="s">
        <v>194</v>
      </c>
      <c r="B272" s="26"/>
      <c r="C272" s="39" t="s">
        <v>769</v>
      </c>
      <c r="D272" s="39" t="s">
        <v>436</v>
      </c>
      <c r="E272" s="39" t="s">
        <v>770</v>
      </c>
      <c r="F272" s="19" t="s">
        <v>260</v>
      </c>
      <c r="G272" s="39"/>
      <c r="H272" s="57" t="s">
        <v>771</v>
      </c>
      <c r="J272" s="46"/>
      <c r="K272" s="40"/>
      <c r="N272" s="40" t="s">
        <v>5</v>
      </c>
      <c r="O272" s="44"/>
      <c r="P272" s="29" t="str">
        <f>CONCATENATE("Asi_",'Übersicht Entities'!$E272,"_",$B$248)</f>
        <v>Asi_TypeOfSpecialElement_StairFlight</v>
      </c>
    </row>
    <row r="273" spans="1:33" outlineLevel="1" x14ac:dyDescent="0.25">
      <c r="A273" t="s">
        <v>194</v>
      </c>
      <c r="B273"/>
      <c r="C273" s="39" t="s">
        <v>192</v>
      </c>
      <c r="D273" s="39" t="s">
        <v>279</v>
      </c>
      <c r="E273" s="39" t="s">
        <v>280</v>
      </c>
      <c r="F273" s="19" t="s">
        <v>261</v>
      </c>
      <c r="G273" s="39"/>
      <c r="H273" s="19" t="s">
        <v>659</v>
      </c>
      <c r="J273" s="46"/>
      <c r="K273" s="40"/>
      <c r="L273" s="39" t="s">
        <v>5</v>
      </c>
      <c r="N273" s="39"/>
      <c r="O273" s="28"/>
      <c r="P273" s="42" t="str">
        <f t="shared" ref="P273:P280" si="8">CONCATENATE("Asi_",E273)</f>
        <v>Asi_MaterialCategory</v>
      </c>
    </row>
    <row r="274" spans="1:33" outlineLevel="1" x14ac:dyDescent="0.25">
      <c r="A274" t="s">
        <v>194</v>
      </c>
      <c r="B274"/>
      <c r="C274" s="39" t="s">
        <v>238</v>
      </c>
      <c r="D274" s="39" t="s">
        <v>279</v>
      </c>
      <c r="E274" s="39" t="s">
        <v>281</v>
      </c>
      <c r="F274" s="19" t="s">
        <v>261</v>
      </c>
      <c r="G274" s="39"/>
      <c r="H274" s="19" t="s">
        <v>428</v>
      </c>
      <c r="J274" s="46"/>
      <c r="K274" s="40"/>
      <c r="L274" s="39" t="s">
        <v>5</v>
      </c>
      <c r="N274" s="39"/>
      <c r="O274" s="28"/>
      <c r="P274" s="42" t="str">
        <f t="shared" si="8"/>
        <v>Asi_ConstructionProduct</v>
      </c>
    </row>
    <row r="275" spans="1:33" outlineLevel="1" x14ac:dyDescent="0.25">
      <c r="A275" s="38" t="s">
        <v>194</v>
      </c>
      <c r="B275" s="38"/>
      <c r="C275" s="39" t="s">
        <v>696</v>
      </c>
      <c r="D275" s="39" t="s">
        <v>279</v>
      </c>
      <c r="E275" s="39" t="s">
        <v>697</v>
      </c>
      <c r="F275" s="19" t="s">
        <v>261</v>
      </c>
      <c r="G275" s="39"/>
      <c r="H275" s="19" t="s">
        <v>428</v>
      </c>
      <c r="J275" s="46"/>
      <c r="K275" s="40"/>
      <c r="N275" s="39" t="s">
        <v>5</v>
      </c>
      <c r="O275" s="28"/>
      <c r="P275" s="42" t="str">
        <f t="shared" si="8"/>
        <v>Asi_ProductSpecification</v>
      </c>
    </row>
    <row r="276" spans="1:33" outlineLevel="1" x14ac:dyDescent="0.25">
      <c r="A276" s="38" t="s">
        <v>194</v>
      </c>
      <c r="B276" s="38"/>
      <c r="C276" s="39" t="s">
        <v>684</v>
      </c>
      <c r="D276" s="39" t="s">
        <v>279</v>
      </c>
      <c r="E276" s="39" t="s">
        <v>685</v>
      </c>
      <c r="F276" s="19"/>
      <c r="G276" s="19" t="s">
        <v>686</v>
      </c>
      <c r="H276" s="19" t="s">
        <v>724</v>
      </c>
      <c r="J276" s="46"/>
      <c r="K276" s="40"/>
      <c r="M276" s="39" t="s">
        <v>43</v>
      </c>
      <c r="N276" s="39"/>
      <c r="O276" s="28"/>
      <c r="P276" s="42" t="str">
        <f t="shared" si="8"/>
        <v>Asi_VaporDiffusionResistance</v>
      </c>
      <c r="Q276" s="39" t="s">
        <v>604</v>
      </c>
      <c r="R276" s="39" t="s">
        <v>605</v>
      </c>
    </row>
    <row r="277" spans="1:33" outlineLevel="1" x14ac:dyDescent="0.25">
      <c r="A277" s="38" t="s">
        <v>194</v>
      </c>
      <c r="B277" s="38"/>
      <c r="C277" s="39" t="s">
        <v>528</v>
      </c>
      <c r="D277" s="39" t="s">
        <v>279</v>
      </c>
      <c r="E277" s="39" t="s">
        <v>687</v>
      </c>
      <c r="F277" s="19" t="s">
        <v>261</v>
      </c>
      <c r="G277" s="39"/>
      <c r="H277" s="19" t="s">
        <v>529</v>
      </c>
      <c r="J277" s="46"/>
      <c r="K277" s="40"/>
      <c r="L277" s="39" t="s">
        <v>5</v>
      </c>
      <c r="N277" s="39"/>
      <c r="O277" s="28"/>
      <c r="P277" s="42" t="str">
        <f t="shared" si="8"/>
        <v>Asi_HazardClass</v>
      </c>
      <c r="Q277" s="39" t="s">
        <v>527</v>
      </c>
      <c r="R277" s="39" t="s">
        <v>530</v>
      </c>
    </row>
    <row r="278" spans="1:33" outlineLevel="1" x14ac:dyDescent="0.25">
      <c r="A278" s="38" t="s">
        <v>194</v>
      </c>
      <c r="B278" s="38"/>
      <c r="C278" s="39" t="s">
        <v>452</v>
      </c>
      <c r="D278" s="39" t="s">
        <v>279</v>
      </c>
      <c r="E278" s="39" t="s">
        <v>688</v>
      </c>
      <c r="F278" s="19" t="s">
        <v>452</v>
      </c>
      <c r="G278" s="19" t="s">
        <v>689</v>
      </c>
      <c r="H278" s="19" t="s">
        <v>725</v>
      </c>
      <c r="J278" s="46"/>
      <c r="K278" s="40"/>
      <c r="M278" s="39" t="s">
        <v>43</v>
      </c>
      <c r="N278" s="39"/>
      <c r="O278" s="28"/>
      <c r="P278" s="42" t="str">
        <f t="shared" si="8"/>
        <v>Asi_CompressiveStrength</v>
      </c>
      <c r="Q278" s="39" t="s">
        <v>451</v>
      </c>
      <c r="R278" s="39" t="s">
        <v>453</v>
      </c>
    </row>
    <row r="279" spans="1:33" outlineLevel="1" x14ac:dyDescent="0.25">
      <c r="A279" s="52" t="s">
        <v>194</v>
      </c>
      <c r="B279" s="52"/>
      <c r="C279" s="39" t="s">
        <v>667</v>
      </c>
      <c r="D279" s="39" t="s">
        <v>279</v>
      </c>
      <c r="E279" s="39" t="s">
        <v>669</v>
      </c>
      <c r="F279" s="39" t="s">
        <v>235</v>
      </c>
      <c r="G279" s="39" t="s">
        <v>670</v>
      </c>
      <c r="H279" s="46" t="s">
        <v>675</v>
      </c>
      <c r="J279" s="39"/>
      <c r="M279" s="39" t="s">
        <v>43</v>
      </c>
      <c r="N279" s="40"/>
      <c r="O279" s="26"/>
      <c r="P279" s="42" t="str">
        <f t="shared" si="8"/>
        <v>Asi_ThermalConductivity</v>
      </c>
      <c r="Q279" s="39" t="s">
        <v>606</v>
      </c>
      <c r="R279" s="39" t="s">
        <v>607</v>
      </c>
    </row>
    <row r="280" spans="1:33" outlineLevel="1" x14ac:dyDescent="0.25">
      <c r="A280" s="38" t="s">
        <v>194</v>
      </c>
      <c r="B280" s="38"/>
      <c r="C280" s="39" t="s">
        <v>594</v>
      </c>
      <c r="D280" s="39" t="s">
        <v>279</v>
      </c>
      <c r="E280" s="39" t="s">
        <v>682</v>
      </c>
      <c r="F280" s="19" t="s">
        <v>594</v>
      </c>
      <c r="G280" s="39" t="s">
        <v>683</v>
      </c>
      <c r="H280" s="19" t="s">
        <v>595</v>
      </c>
      <c r="J280" s="46"/>
      <c r="K280" s="40"/>
      <c r="N280" s="39"/>
      <c r="O280" s="28"/>
      <c r="P280" s="42" t="str">
        <f t="shared" si="8"/>
        <v>Asi_MassDensity</v>
      </c>
      <c r="Q280" s="39" t="s">
        <v>593</v>
      </c>
      <c r="R280" s="39" t="s">
        <v>596</v>
      </c>
    </row>
    <row r="281" spans="1:33" customFormat="1" x14ac:dyDescent="0.25"/>
    <row r="282" spans="1:33" customFormat="1" ht="18.75" x14ac:dyDescent="0.3">
      <c r="A282" s="18" t="s">
        <v>38</v>
      </c>
      <c r="B282" s="18" t="s">
        <v>705</v>
      </c>
      <c r="C282" s="18"/>
      <c r="D282" s="5" t="str">
        <f>CONCATENATE("Anzahl Merkmale: ", COUNTA(Tabelle13[Merkmal Übersetzung DE]))</f>
        <v>Anzahl Merkmale: 33</v>
      </c>
      <c r="E282" s="5" t="s">
        <v>37</v>
      </c>
      <c r="F282" s="3"/>
      <c r="G282" s="3"/>
      <c r="H282" s="3"/>
      <c r="I282" s="18" t="s">
        <v>419</v>
      </c>
      <c r="J282" s="3"/>
      <c r="K282" s="3"/>
      <c r="L282" s="3"/>
      <c r="M282" s="17"/>
      <c r="N282" s="17"/>
      <c r="O282" s="18" t="s">
        <v>239</v>
      </c>
      <c r="P282" s="4" t="s">
        <v>713</v>
      </c>
      <c r="Q282" s="4" t="s">
        <v>654</v>
      </c>
      <c r="R282" s="4" t="s">
        <v>653</v>
      </c>
      <c r="S282" s="4"/>
      <c r="T282" s="10"/>
      <c r="U282" s="1"/>
      <c r="V282" s="1"/>
      <c r="W282" s="1"/>
      <c r="X282" s="1"/>
      <c r="Y282" s="1"/>
      <c r="Z282" s="1"/>
      <c r="AA282" s="1"/>
      <c r="AB282" s="1"/>
      <c r="AC282" s="1"/>
      <c r="AD282" s="1"/>
      <c r="AE282" s="1"/>
      <c r="AF282" s="1"/>
      <c r="AG282" s="1"/>
    </row>
    <row r="283" spans="1:33" s="20" customFormat="1" ht="31.5" outlineLevel="1" x14ac:dyDescent="0.25">
      <c r="A283" s="33" t="s">
        <v>671</v>
      </c>
      <c r="B283" s="33" t="s">
        <v>672</v>
      </c>
      <c r="C283" s="34" t="s">
        <v>240</v>
      </c>
      <c r="D283" s="34" t="s">
        <v>241</v>
      </c>
      <c r="E283" s="34" t="s">
        <v>242</v>
      </c>
      <c r="F283" s="34" t="s">
        <v>243</v>
      </c>
      <c r="G283" s="34" t="s">
        <v>244</v>
      </c>
      <c r="H283" s="35" t="s">
        <v>59</v>
      </c>
      <c r="I283" s="49" t="s">
        <v>417</v>
      </c>
      <c r="J283" s="34" t="s">
        <v>4</v>
      </c>
      <c r="K283" s="55" t="s">
        <v>729</v>
      </c>
      <c r="L283" s="54" t="s">
        <v>728</v>
      </c>
      <c r="M283" s="54" t="s">
        <v>730</v>
      </c>
      <c r="N283" s="54" t="s">
        <v>727</v>
      </c>
      <c r="O283" s="35" t="s">
        <v>435</v>
      </c>
      <c r="P283" s="35" t="s">
        <v>193</v>
      </c>
      <c r="Q283" s="34" t="s">
        <v>442</v>
      </c>
      <c r="R283" s="34" t="s">
        <v>609</v>
      </c>
      <c r="S283" s="33" t="s">
        <v>418</v>
      </c>
    </row>
    <row r="284" spans="1:33" outlineLevel="1" x14ac:dyDescent="0.25">
      <c r="A284" s="26" t="s">
        <v>194</v>
      </c>
      <c r="B284" s="26" t="s">
        <v>194</v>
      </c>
      <c r="C284" s="39" t="s">
        <v>2</v>
      </c>
      <c r="E284" s="41" t="s">
        <v>2</v>
      </c>
      <c r="F284" s="39" t="s">
        <v>260</v>
      </c>
      <c r="G284" s="39"/>
      <c r="H284" s="19"/>
      <c r="J284" s="46"/>
      <c r="K284" s="40"/>
      <c r="N284" s="39"/>
      <c r="O284" s="44"/>
      <c r="P284" s="29" t="str">
        <f>CONCATENATE("Asi_",'Übersicht Entities'!$E284)</f>
        <v>Asi_Name</v>
      </c>
      <c r="Q284" t="s">
        <v>524</v>
      </c>
      <c r="R284" s="41" t="s">
        <v>199</v>
      </c>
      <c r="S284" s="41"/>
    </row>
    <row r="285" spans="1:33" outlineLevel="1" x14ac:dyDescent="0.25">
      <c r="A285" s="26" t="s">
        <v>194</v>
      </c>
      <c r="B285" s="26" t="s">
        <v>194</v>
      </c>
      <c r="C285" s="39" t="s">
        <v>41</v>
      </c>
      <c r="D285" s="41" t="s">
        <v>836</v>
      </c>
      <c r="E285" s="41" t="s">
        <v>326</v>
      </c>
      <c r="F285" s="19" t="s">
        <v>250</v>
      </c>
      <c r="G285" s="39" t="s">
        <v>287</v>
      </c>
      <c r="H285" s="19" t="s">
        <v>368</v>
      </c>
      <c r="J285" s="46" t="s">
        <v>194</v>
      </c>
      <c r="K285" s="40"/>
      <c r="N285" s="39"/>
      <c r="O285" s="44"/>
      <c r="P285" s="29" t="str">
        <f>CONCATENATE("Asi_",'Übersicht Entities'!$E285,"_",$B$282)</f>
        <v>Asi_GrossArea_Roof</v>
      </c>
      <c r="Q285" t="s">
        <v>492</v>
      </c>
      <c r="R285" s="39" t="s">
        <v>233</v>
      </c>
    </row>
    <row r="286" spans="1:33" outlineLevel="1" x14ac:dyDescent="0.25">
      <c r="A286" s="26" t="s">
        <v>194</v>
      </c>
      <c r="B286" s="26" t="s">
        <v>194</v>
      </c>
      <c r="C286" s="39" t="s">
        <v>10</v>
      </c>
      <c r="D286" s="41" t="s">
        <v>836</v>
      </c>
      <c r="E286" s="41" t="s">
        <v>327</v>
      </c>
      <c r="F286" s="19" t="s">
        <v>250</v>
      </c>
      <c r="G286" s="39" t="s">
        <v>287</v>
      </c>
      <c r="H286" s="19" t="s">
        <v>369</v>
      </c>
      <c r="J286" s="46" t="s">
        <v>194</v>
      </c>
      <c r="K286" s="40"/>
      <c r="N286" s="39"/>
      <c r="O286" s="44"/>
      <c r="P286" s="29" t="str">
        <f>CONCATENATE("Asi_",'Übersicht Entities'!$E286,"_",$B$282)</f>
        <v>Asi_NetArea_Roof</v>
      </c>
      <c r="Q286" t="s">
        <v>493</v>
      </c>
      <c r="R286" s="39" t="s">
        <v>232</v>
      </c>
    </row>
    <row r="287" spans="1:33" outlineLevel="1" x14ac:dyDescent="0.25">
      <c r="A287" s="26" t="s">
        <v>194</v>
      </c>
      <c r="B287" s="26" t="s">
        <v>194</v>
      </c>
      <c r="C287" s="39" t="s">
        <v>366</v>
      </c>
      <c r="D287" s="41" t="s">
        <v>836</v>
      </c>
      <c r="E287" s="41" t="s">
        <v>367</v>
      </c>
      <c r="F287" s="19" t="s">
        <v>250</v>
      </c>
      <c r="G287" s="39" t="s">
        <v>287</v>
      </c>
      <c r="H287" s="19" t="s">
        <v>370</v>
      </c>
      <c r="J287" s="46" t="s">
        <v>194</v>
      </c>
      <c r="K287" s="40"/>
      <c r="N287" s="39"/>
      <c r="O287" s="44"/>
      <c r="P287" s="29" t="str">
        <f>CONCATENATE("Asi_",'Übersicht Entities'!$E287,"_",$B$282)</f>
        <v>Asi_ProjectedArea_Roof</v>
      </c>
      <c r="Q287" t="s">
        <v>525</v>
      </c>
      <c r="R287" s="39" t="s">
        <v>526</v>
      </c>
    </row>
    <row r="288" spans="1:33" outlineLevel="1" x14ac:dyDescent="0.25">
      <c r="A288" s="26" t="s">
        <v>194</v>
      </c>
      <c r="B288" s="26"/>
      <c r="C288" s="39" t="s">
        <v>188</v>
      </c>
      <c r="D288" s="39" t="s">
        <v>371</v>
      </c>
      <c r="E288" s="41" t="s">
        <v>259</v>
      </c>
      <c r="F288" s="19" t="s">
        <v>260</v>
      </c>
      <c r="G288" s="39"/>
      <c r="H288" s="19" t="s">
        <v>303</v>
      </c>
      <c r="J288" s="46"/>
      <c r="K288" s="40"/>
      <c r="L288" s="39" t="s">
        <v>5</v>
      </c>
      <c r="N288" s="39"/>
      <c r="O288" s="44"/>
      <c r="P288" s="29" t="str">
        <f>CONCATENATE("Asi_",'Übersicht Entities'!$E288)</f>
        <v>Asi_Reference</v>
      </c>
      <c r="Q288" s="39" t="s">
        <v>608</v>
      </c>
      <c r="R288" s="39" t="s">
        <v>637</v>
      </c>
    </row>
    <row r="289" spans="1:19" outlineLevel="1" x14ac:dyDescent="0.25">
      <c r="A289" s="26" t="s">
        <v>194</v>
      </c>
      <c r="B289" s="26"/>
      <c r="C289" s="39" t="s">
        <v>56</v>
      </c>
      <c r="D289" s="39" t="s">
        <v>371</v>
      </c>
      <c r="E289" s="41" t="s">
        <v>56</v>
      </c>
      <c r="F289" s="19" t="s">
        <v>261</v>
      </c>
      <c r="G289" s="39"/>
      <c r="H289" s="19" t="s">
        <v>304</v>
      </c>
      <c r="J289" s="46"/>
      <c r="K289" s="40" t="s">
        <v>5</v>
      </c>
      <c r="N289" s="39"/>
      <c r="O289" s="44"/>
      <c r="P289" s="29" t="str">
        <f>CONCATENATE("Asi_",'Übersicht Entities'!$E289)</f>
        <v>Asi_Status</v>
      </c>
      <c r="Q289" s="39" t="s">
        <v>480</v>
      </c>
      <c r="R289" s="39" t="s">
        <v>611</v>
      </c>
    </row>
    <row r="290" spans="1:19" outlineLevel="1" x14ac:dyDescent="0.25">
      <c r="A290" s="26" t="s">
        <v>194</v>
      </c>
      <c r="B290" s="26"/>
      <c r="C290" s="39" t="s">
        <v>44</v>
      </c>
      <c r="D290" s="39" t="s">
        <v>371</v>
      </c>
      <c r="E290" s="41" t="s">
        <v>262</v>
      </c>
      <c r="F290" s="19" t="s">
        <v>261</v>
      </c>
      <c r="G290" s="39"/>
      <c r="H290" s="19" t="s">
        <v>338</v>
      </c>
      <c r="J290" s="46"/>
      <c r="K290" s="40"/>
      <c r="M290" s="39" t="s">
        <v>43</v>
      </c>
      <c r="N290" s="39"/>
      <c r="O290" s="44"/>
      <c r="P290" s="29" t="str">
        <f>CONCATENATE("Asi_",'Übersicht Entities'!$E290,"_",$B$282)</f>
        <v>Asi_AcousticRating_Roof</v>
      </c>
    </row>
    <row r="291" spans="1:19" outlineLevel="1" x14ac:dyDescent="0.25">
      <c r="A291" s="26" t="s">
        <v>194</v>
      </c>
      <c r="B291" s="26"/>
      <c r="C291" s="39" t="s">
        <v>13</v>
      </c>
      <c r="D291" s="39" t="s">
        <v>371</v>
      </c>
      <c r="E291" s="41" t="s">
        <v>267</v>
      </c>
      <c r="F291" s="39" t="s">
        <v>380</v>
      </c>
      <c r="G291" s="39" t="s">
        <v>381</v>
      </c>
      <c r="H291" s="19" t="s">
        <v>306</v>
      </c>
      <c r="J291" s="46"/>
      <c r="K291" s="40" t="s">
        <v>5</v>
      </c>
      <c r="N291" s="39"/>
      <c r="O291" s="44"/>
      <c r="P291" s="29" t="str">
        <f>CONCATENATE("Asi_",'Übersicht Entities'!$E291)</f>
        <v>Asi_IsExternal</v>
      </c>
      <c r="Q291" s="39" t="s">
        <v>447</v>
      </c>
      <c r="R291" s="39" t="str">
        <f>VLOOKUP('Übersicht Entities'!$P291,$P$7:$R$39,3,FALSE)</f>
        <v>fbim_isexternal</v>
      </c>
    </row>
    <row r="292" spans="1:19" outlineLevel="1" x14ac:dyDescent="0.25">
      <c r="A292" s="26" t="s">
        <v>194</v>
      </c>
      <c r="B292" s="26"/>
      <c r="C292" s="39" t="s">
        <v>412</v>
      </c>
      <c r="D292" s="39" t="s">
        <v>371</v>
      </c>
      <c r="E292" s="41" t="s">
        <v>266</v>
      </c>
      <c r="F292" s="39" t="s">
        <v>378</v>
      </c>
      <c r="G292" s="39" t="s">
        <v>379</v>
      </c>
      <c r="H292" s="19" t="s">
        <v>376</v>
      </c>
      <c r="J292" s="46"/>
      <c r="K292" s="40"/>
      <c r="L292" s="39" t="s">
        <v>43</v>
      </c>
      <c r="N292" s="39"/>
      <c r="O292" s="44"/>
      <c r="P292" s="29" t="str">
        <f>CONCATENATE("Asi_",'Übersicht Entities'!$E292)</f>
        <v>Asi_ThermalTransmittance</v>
      </c>
      <c r="Q292" s="39" t="s">
        <v>448</v>
      </c>
      <c r="R292" s="39" t="str">
        <f>VLOOKUP('Übersicht Entities'!$P292,$P$7:$R$39,3,FALSE)</f>
        <v>fbim_thermalTransmittance</v>
      </c>
    </row>
    <row r="293" spans="1:19" outlineLevel="1" x14ac:dyDescent="0.25">
      <c r="A293" s="26" t="s">
        <v>194</v>
      </c>
      <c r="B293" s="26"/>
      <c r="C293" s="39" t="s">
        <v>30</v>
      </c>
      <c r="D293" s="39" t="s">
        <v>371</v>
      </c>
      <c r="E293" s="41" t="s">
        <v>268</v>
      </c>
      <c r="F293" s="39" t="s">
        <v>380</v>
      </c>
      <c r="G293" s="39" t="s">
        <v>381</v>
      </c>
      <c r="H293" s="19" t="s">
        <v>307</v>
      </c>
      <c r="J293" s="46"/>
      <c r="K293" s="40" t="s">
        <v>5</v>
      </c>
      <c r="L293" s="39" t="s">
        <v>7</v>
      </c>
      <c r="N293" s="39"/>
      <c r="O293" s="44"/>
      <c r="P293" s="29" t="str">
        <f>CONCATENATE("Asi_",'Übersicht Entities'!$E293)</f>
        <v>Asi_LoadBearing</v>
      </c>
      <c r="Q293" s="39" t="s">
        <v>542</v>
      </c>
      <c r="R293" s="39" t="str">
        <f>VLOOKUP('Übersicht Entities'!$P293,$P$7:$R$39,3,FALSE)</f>
        <v>fbim_loadBearingElement</v>
      </c>
    </row>
    <row r="294" spans="1:19" outlineLevel="1" x14ac:dyDescent="0.25">
      <c r="A294" s="26" t="s">
        <v>194</v>
      </c>
      <c r="B294" s="26"/>
      <c r="C294" s="39" t="s">
        <v>42</v>
      </c>
      <c r="D294" s="39" t="s">
        <v>371</v>
      </c>
      <c r="E294" s="41" t="s">
        <v>263</v>
      </c>
      <c r="F294" s="19" t="s">
        <v>261</v>
      </c>
      <c r="G294" s="39"/>
      <c r="H294" s="19" t="s">
        <v>308</v>
      </c>
      <c r="J294" s="46"/>
      <c r="K294" s="40"/>
      <c r="L294" s="39" t="s">
        <v>45</v>
      </c>
      <c r="N294" s="39"/>
      <c r="O294" s="44"/>
      <c r="P294" s="29" t="str">
        <f>CONCATENATE("Asi_",'Übersicht Entities'!$E294,"_",$B$282)</f>
        <v>Asi_FireRating_Roof</v>
      </c>
      <c r="Q294" s="39" t="s">
        <v>586</v>
      </c>
      <c r="R294" s="39" t="s">
        <v>587</v>
      </c>
    </row>
    <row r="295" spans="1:19" outlineLevel="1" x14ac:dyDescent="0.25">
      <c r="A295" s="26" t="s">
        <v>194</v>
      </c>
      <c r="B295" s="26" t="s">
        <v>194</v>
      </c>
      <c r="C295" s="39" t="s">
        <v>15</v>
      </c>
      <c r="D295" s="39" t="s">
        <v>272</v>
      </c>
      <c r="E295" s="41" t="s">
        <v>273</v>
      </c>
      <c r="F295" s="39" t="s">
        <v>261</v>
      </c>
      <c r="G295" s="39"/>
      <c r="H295" s="19" t="s">
        <v>309</v>
      </c>
      <c r="J295" s="46"/>
      <c r="K295" s="40"/>
      <c r="N295" s="39" t="s">
        <v>7</v>
      </c>
      <c r="O295" s="44"/>
      <c r="P295" s="29" t="str">
        <f>CONCATENATE("Asi_",'Übersicht Entities'!$E295,"_Concrete")</f>
        <v>Asi_StrengthClass_Concrete</v>
      </c>
      <c r="Q295" s="39" t="s">
        <v>443</v>
      </c>
      <c r="R295" s="39" t="s">
        <v>444</v>
      </c>
    </row>
    <row r="296" spans="1:19" outlineLevel="1" x14ac:dyDescent="0.25">
      <c r="A296" s="26" t="s">
        <v>194</v>
      </c>
      <c r="B296" s="26" t="s">
        <v>194</v>
      </c>
      <c r="C296" s="39" t="s">
        <v>16</v>
      </c>
      <c r="D296" s="39" t="s">
        <v>272</v>
      </c>
      <c r="E296" s="41" t="s">
        <v>274</v>
      </c>
      <c r="F296" s="39" t="s">
        <v>261</v>
      </c>
      <c r="G296" s="39"/>
      <c r="H296" s="19" t="s">
        <v>310</v>
      </c>
      <c r="J296" s="46"/>
      <c r="K296" s="40"/>
      <c r="N296" s="39" t="s">
        <v>7</v>
      </c>
      <c r="O296" s="44"/>
      <c r="P296" s="29" t="str">
        <f>CONCATENATE("Asi_",'Übersicht Entities'!$E296,"_Concrete")</f>
        <v>Asi_ExposureClass_Concrete</v>
      </c>
      <c r="Q296" s="39" t="s">
        <v>445</v>
      </c>
    </row>
    <row r="297" spans="1:19" outlineLevel="1" x14ac:dyDescent="0.25">
      <c r="A297" s="26" t="s">
        <v>194</v>
      </c>
      <c r="B297" s="26" t="s">
        <v>194</v>
      </c>
      <c r="C297" s="39" t="s">
        <v>17</v>
      </c>
      <c r="D297" s="39" t="s">
        <v>272</v>
      </c>
      <c r="E297" s="41" t="s">
        <v>275</v>
      </c>
      <c r="F297" s="39" t="s">
        <v>111</v>
      </c>
      <c r="G297" s="39" t="s">
        <v>312</v>
      </c>
      <c r="H297" s="19" t="s">
        <v>311</v>
      </c>
      <c r="J297" s="46"/>
      <c r="K297" s="40"/>
      <c r="N297" s="39" t="s">
        <v>7</v>
      </c>
      <c r="O297" s="44"/>
      <c r="P297" s="29" t="str">
        <f>CONCATENATE("Asi_",'Übersicht Entities'!$E297,"_Concrete")</f>
        <v>Asi_ReinforcementVolumeRatio_Concrete</v>
      </c>
      <c r="Q297" s="39" t="s">
        <v>479</v>
      </c>
      <c r="R297" s="39" t="str">
        <f>VLOOKUP('Übersicht Entities'!$P297,$P$7:$R$39,3,FALSE)</f>
        <v>fbim_reinforcementRatioVolume</v>
      </c>
    </row>
    <row r="298" spans="1:19" outlineLevel="1" x14ac:dyDescent="0.25">
      <c r="A298" s="26" t="s">
        <v>194</v>
      </c>
      <c r="B298" s="26" t="s">
        <v>194</v>
      </c>
      <c r="C298" s="39" t="s">
        <v>322</v>
      </c>
      <c r="D298" s="39" t="s">
        <v>272</v>
      </c>
      <c r="E298" s="41" t="s">
        <v>372</v>
      </c>
      <c r="F298" s="39" t="s">
        <v>261</v>
      </c>
      <c r="G298" s="39"/>
      <c r="H298" s="19" t="s">
        <v>589</v>
      </c>
      <c r="J298" s="46"/>
      <c r="K298" s="40"/>
      <c r="N298" s="39" t="s">
        <v>7</v>
      </c>
      <c r="O298" s="44"/>
      <c r="P298" s="29" t="str">
        <f>CONCATENATE("Asi_",'Übersicht Entities'!$E298,"_Concrete")</f>
        <v>Asi_ReinforcementStrengthClass_Concrete</v>
      </c>
      <c r="Q298" s="39" t="s">
        <v>588</v>
      </c>
      <c r="R298" s="39" t="s">
        <v>590</v>
      </c>
    </row>
    <row r="299" spans="1:19" outlineLevel="1" x14ac:dyDescent="0.25">
      <c r="A299" s="26" t="s">
        <v>194</v>
      </c>
      <c r="B299" s="26" t="s">
        <v>194</v>
      </c>
      <c r="C299" s="39" t="s">
        <v>14</v>
      </c>
      <c r="D299" s="39" t="s">
        <v>400</v>
      </c>
      <c r="E299" s="41" t="s">
        <v>278</v>
      </c>
      <c r="F299" s="39" t="s">
        <v>261</v>
      </c>
      <c r="G299" s="39"/>
      <c r="H299" s="19" t="s">
        <v>426</v>
      </c>
      <c r="J299" s="46"/>
      <c r="K299" s="40"/>
      <c r="N299" s="39" t="s">
        <v>7</v>
      </c>
      <c r="O299" s="44"/>
      <c r="P299" s="29" t="str">
        <f>CONCATENATE("Asi_",'Übersicht Entities'!$E299,"_Concrete")</f>
        <v>Asi_ConstructionMethod_Concrete</v>
      </c>
      <c r="Q299" s="39" t="s">
        <v>505</v>
      </c>
    </row>
    <row r="300" spans="1:19" s="58" customFormat="1" outlineLevel="1" x14ac:dyDescent="0.25">
      <c r="A300" s="58" t="s">
        <v>194</v>
      </c>
      <c r="C300" s="58" t="s">
        <v>763</v>
      </c>
      <c r="D300" s="58" t="s">
        <v>400</v>
      </c>
      <c r="E300" s="58" t="s">
        <v>764</v>
      </c>
      <c r="F300" s="58" t="s">
        <v>380</v>
      </c>
      <c r="G300" s="58" t="s">
        <v>381</v>
      </c>
      <c r="H300" s="58" t="s">
        <v>765</v>
      </c>
      <c r="K300" s="58" t="s">
        <v>5</v>
      </c>
      <c r="P300" s="29" t="str">
        <f>CONCATENATE("Asi_",'Übersicht Entities'!$E300,"_Concrete")</f>
        <v>Asi_FairFaced_Concrete</v>
      </c>
      <c r="Q300" s="58" t="s">
        <v>506</v>
      </c>
      <c r="R300" s="58" t="s">
        <v>507</v>
      </c>
      <c r="S300" s="61"/>
    </row>
    <row r="301" spans="1:19" outlineLevel="1" x14ac:dyDescent="0.25">
      <c r="A301" s="26" t="s">
        <v>194</v>
      </c>
      <c r="B301" s="26" t="s">
        <v>194</v>
      </c>
      <c r="C301" s="39" t="s">
        <v>229</v>
      </c>
      <c r="D301" s="39" t="s">
        <v>400</v>
      </c>
      <c r="E301" s="41" t="s">
        <v>276</v>
      </c>
      <c r="F301" s="39" t="s">
        <v>382</v>
      </c>
      <c r="G301" s="39" t="s">
        <v>398</v>
      </c>
      <c r="H301" s="19" t="s">
        <v>399</v>
      </c>
      <c r="J301" s="46"/>
      <c r="K301" s="40"/>
      <c r="N301" s="39" t="s">
        <v>7</v>
      </c>
      <c r="O301" s="44"/>
      <c r="P301" s="29" t="str">
        <f>CONCATENATE("Asi_",'Übersicht Entities'!$E301,"_Concrete")</f>
        <v>Asi_MeshToTotalRatio_Concrete</v>
      </c>
    </row>
    <row r="302" spans="1:19" outlineLevel="1" x14ac:dyDescent="0.25">
      <c r="A302" s="26" t="s">
        <v>194</v>
      </c>
      <c r="B302" s="26" t="s">
        <v>194</v>
      </c>
      <c r="C302" s="39" t="s">
        <v>18</v>
      </c>
      <c r="D302" s="39" t="s">
        <v>400</v>
      </c>
      <c r="E302" s="41" t="s">
        <v>277</v>
      </c>
      <c r="F302" s="39" t="s">
        <v>261</v>
      </c>
      <c r="G302" s="39"/>
      <c r="H302" s="19" t="s">
        <v>384</v>
      </c>
      <c r="J302" s="46"/>
      <c r="K302" s="40"/>
      <c r="N302" s="39" t="s">
        <v>7</v>
      </c>
      <c r="O302" s="44"/>
      <c r="P302" s="29" t="str">
        <f>CONCATENATE("Asi_",'Übersicht Entities'!$E302,"_Concrete")</f>
        <v>Asi_ShortDescription_Concrete</v>
      </c>
      <c r="Q302" s="39" t="s">
        <v>485</v>
      </c>
      <c r="R302" s="39" t="str">
        <f>VLOOKUP('Übersicht Entities'!$P302,$P$7:$R$39,3,FALSE)</f>
        <v>fbim_shortSpecConcreteOnB1992_1</v>
      </c>
    </row>
    <row r="303" spans="1:19" outlineLevel="1" x14ac:dyDescent="0.25">
      <c r="A303" s="26" t="s">
        <v>194</v>
      </c>
      <c r="B303" s="26"/>
      <c r="C303" s="39" t="s">
        <v>28</v>
      </c>
      <c r="D303" s="39" t="s">
        <v>375</v>
      </c>
      <c r="E303" s="41" t="s">
        <v>325</v>
      </c>
      <c r="F303" s="19" t="s">
        <v>250</v>
      </c>
      <c r="G303" s="39" t="s">
        <v>251</v>
      </c>
      <c r="H303" s="19" t="s">
        <v>409</v>
      </c>
      <c r="J303" s="46" t="s">
        <v>194</v>
      </c>
      <c r="K303" s="40"/>
      <c r="N303" s="39"/>
      <c r="O303" s="44"/>
      <c r="P303" s="29" t="str">
        <f>CONCATENATE("Asi_",'Übersicht Entities'!$E303,"_",$B$282)</f>
        <v>Asi_Perimeter_Roof</v>
      </c>
    </row>
    <row r="304" spans="1:19" outlineLevel="1" x14ac:dyDescent="0.25">
      <c r="A304" s="26" t="s">
        <v>194</v>
      </c>
      <c r="B304" s="26"/>
      <c r="C304" s="39" t="s">
        <v>6</v>
      </c>
      <c r="D304" s="39" t="s">
        <v>375</v>
      </c>
      <c r="E304" s="41" t="s">
        <v>252</v>
      </c>
      <c r="F304" s="19" t="s">
        <v>250</v>
      </c>
      <c r="G304" s="39" t="s">
        <v>251</v>
      </c>
      <c r="H304" s="19" t="s">
        <v>555</v>
      </c>
      <c r="J304" s="46" t="s">
        <v>194</v>
      </c>
      <c r="K304" s="40"/>
      <c r="N304" s="39"/>
      <c r="O304" s="44"/>
      <c r="P304" s="29" t="str">
        <f>CONCATENATE("Asi_",'Übersicht Entities'!$E304,"_",$B$282)</f>
        <v>Asi_Width_Roof</v>
      </c>
      <c r="Q304" s="39" t="s">
        <v>554</v>
      </c>
      <c r="R304" s="39" t="s">
        <v>231</v>
      </c>
    </row>
    <row r="305" spans="1:33" outlineLevel="1" x14ac:dyDescent="0.25">
      <c r="A305" s="26" t="s">
        <v>194</v>
      </c>
      <c r="B305" s="26"/>
      <c r="C305" s="39" t="s">
        <v>11</v>
      </c>
      <c r="D305" s="39" t="s">
        <v>375</v>
      </c>
      <c r="E305" s="41" t="s">
        <v>256</v>
      </c>
      <c r="F305" s="19" t="s">
        <v>250</v>
      </c>
      <c r="G305" s="39" t="s">
        <v>287</v>
      </c>
      <c r="H305" s="19" t="s">
        <v>735</v>
      </c>
      <c r="J305" s="46" t="s">
        <v>194</v>
      </c>
      <c r="K305" s="40"/>
      <c r="N305" s="39"/>
      <c r="O305" s="44"/>
      <c r="P305" s="29" t="str">
        <f>CONCATENATE("Asi_",'Übersicht Entities'!$E305,"_",$B$282)</f>
        <v>Asi_NetVolume_Roof</v>
      </c>
    </row>
    <row r="306" spans="1:33" outlineLevel="1" x14ac:dyDescent="0.25">
      <c r="A306" s="26" t="s">
        <v>194</v>
      </c>
      <c r="B306" s="26"/>
      <c r="C306" s="39" t="s">
        <v>39</v>
      </c>
      <c r="D306" s="39" t="s">
        <v>375</v>
      </c>
      <c r="E306" s="41" t="s">
        <v>257</v>
      </c>
      <c r="F306" s="19" t="s">
        <v>250</v>
      </c>
      <c r="G306" s="39" t="s">
        <v>287</v>
      </c>
      <c r="H306" s="19" t="s">
        <v>736</v>
      </c>
      <c r="J306" s="46" t="s">
        <v>194</v>
      </c>
      <c r="K306" s="40"/>
      <c r="N306" s="39"/>
      <c r="O306" s="44"/>
      <c r="P306" s="29" t="str">
        <f>CONCATENATE("Asi_",'Übersicht Entities'!$E306,"_",$B$282)</f>
        <v>Asi_GrossVolume_Roof</v>
      </c>
      <c r="Q306" s="39" t="s">
        <v>557</v>
      </c>
      <c r="R306" s="39" t="s">
        <v>234</v>
      </c>
    </row>
    <row r="307" spans="1:33" outlineLevel="1" x14ac:dyDescent="0.25">
      <c r="A307" s="26" t="s">
        <v>194</v>
      </c>
      <c r="B307" s="26"/>
      <c r="C307" s="39" t="s">
        <v>420</v>
      </c>
      <c r="D307" s="39" t="s">
        <v>438</v>
      </c>
      <c r="E307" s="39" t="s">
        <v>421</v>
      </c>
      <c r="F307" s="39" t="s">
        <v>380</v>
      </c>
      <c r="G307" s="39" t="s">
        <v>381</v>
      </c>
      <c r="H307" s="19" t="s">
        <v>425</v>
      </c>
      <c r="J307" s="46"/>
      <c r="K307" s="40" t="s">
        <v>5</v>
      </c>
      <c r="N307" s="39"/>
      <c r="O307" s="28"/>
      <c r="P307" s="29" t="str">
        <f>CONCATENATE("Asi_",'Übersicht Entities'!$E307)</f>
        <v>Asi_SoilContact</v>
      </c>
      <c r="Q307" s="39" t="s">
        <v>540</v>
      </c>
      <c r="R307" s="39" t="str">
        <f>VLOOKUP('Übersicht Entities'!$P307,$P$7:$R$39,3,FALSE)</f>
        <v>fbim_soilContact</v>
      </c>
    </row>
    <row r="308" spans="1:33" outlineLevel="1" x14ac:dyDescent="0.25">
      <c r="A308" s="26" t="s">
        <v>194</v>
      </c>
      <c r="B308" s="26"/>
      <c r="C308" s="39" t="s">
        <v>769</v>
      </c>
      <c r="D308" s="39" t="s">
        <v>438</v>
      </c>
      <c r="E308" s="41" t="s">
        <v>770</v>
      </c>
      <c r="F308" s="19" t="s">
        <v>260</v>
      </c>
      <c r="G308" s="39"/>
      <c r="H308" s="57" t="s">
        <v>771</v>
      </c>
      <c r="J308" s="46"/>
      <c r="K308" s="40"/>
      <c r="N308" s="39"/>
      <c r="O308" s="44"/>
      <c r="P308" s="29" t="str">
        <f>CONCATENATE("Asi_",'Übersicht Entities'!$E308,"_",$B$282)</f>
        <v>Asi_TypeOfSpecialElement_Roof</v>
      </c>
    </row>
    <row r="309" spans="1:33" outlineLevel="1" x14ac:dyDescent="0.25">
      <c r="A309" t="s">
        <v>194</v>
      </c>
      <c r="B309" t="s">
        <v>194</v>
      </c>
      <c r="C309" s="39" t="s">
        <v>192</v>
      </c>
      <c r="D309" s="39" t="s">
        <v>279</v>
      </c>
      <c r="E309" s="39" t="s">
        <v>280</v>
      </c>
      <c r="F309" s="19" t="s">
        <v>261</v>
      </c>
      <c r="G309" s="39"/>
      <c r="H309" s="19" t="s">
        <v>427</v>
      </c>
      <c r="J309" s="46"/>
      <c r="K309" s="40"/>
      <c r="L309" s="39" t="s">
        <v>5</v>
      </c>
      <c r="N309" s="39"/>
      <c r="O309" s="28"/>
      <c r="P309" s="42" t="str">
        <f t="shared" ref="P309:P316" si="9">CONCATENATE("Asi_",E309)</f>
        <v>Asi_MaterialCategory</v>
      </c>
    </row>
    <row r="310" spans="1:33" outlineLevel="1" x14ac:dyDescent="0.25">
      <c r="A310" t="s">
        <v>194</v>
      </c>
      <c r="B310" t="s">
        <v>194</v>
      </c>
      <c r="C310" s="39" t="s">
        <v>238</v>
      </c>
      <c r="D310" s="39" t="s">
        <v>279</v>
      </c>
      <c r="E310" s="39" t="s">
        <v>281</v>
      </c>
      <c r="F310" s="19" t="s">
        <v>261</v>
      </c>
      <c r="G310" s="39"/>
      <c r="H310" s="19" t="s">
        <v>428</v>
      </c>
      <c r="J310" s="46"/>
      <c r="K310" s="40"/>
      <c r="L310" s="39" t="s">
        <v>5</v>
      </c>
      <c r="N310" s="39"/>
      <c r="O310" s="28"/>
      <c r="P310" s="42" t="str">
        <f t="shared" si="9"/>
        <v>Asi_ConstructionProduct</v>
      </c>
    </row>
    <row r="311" spans="1:33" outlineLevel="1" x14ac:dyDescent="0.25">
      <c r="A311" s="38" t="s">
        <v>194</v>
      </c>
      <c r="B311" s="38" t="s">
        <v>194</v>
      </c>
      <c r="C311" s="39" t="s">
        <v>696</v>
      </c>
      <c r="D311" s="39" t="s">
        <v>279</v>
      </c>
      <c r="E311" s="39" t="s">
        <v>697</v>
      </c>
      <c r="F311" s="19" t="s">
        <v>261</v>
      </c>
      <c r="G311" s="39"/>
      <c r="H311" s="19" t="s">
        <v>428</v>
      </c>
      <c r="J311" s="46"/>
      <c r="K311" s="40"/>
      <c r="N311" s="39" t="s">
        <v>5</v>
      </c>
      <c r="O311" s="28"/>
      <c r="P311" s="42" t="str">
        <f t="shared" si="9"/>
        <v>Asi_ProductSpecification</v>
      </c>
    </row>
    <row r="312" spans="1:33" outlineLevel="1" x14ac:dyDescent="0.25">
      <c r="A312" s="38"/>
      <c r="B312" s="38" t="s">
        <v>194</v>
      </c>
      <c r="C312" s="39" t="s">
        <v>684</v>
      </c>
      <c r="D312" s="39" t="s">
        <v>279</v>
      </c>
      <c r="E312" s="39" t="s">
        <v>685</v>
      </c>
      <c r="F312" s="19"/>
      <c r="G312" s="19" t="s">
        <v>686</v>
      </c>
      <c r="H312" s="19" t="s">
        <v>724</v>
      </c>
      <c r="J312" s="46"/>
      <c r="K312" s="40"/>
      <c r="M312" s="39" t="s">
        <v>43</v>
      </c>
      <c r="N312" s="39"/>
      <c r="O312" s="28"/>
      <c r="P312" s="42" t="str">
        <f t="shared" si="9"/>
        <v>Asi_VaporDiffusionResistance</v>
      </c>
      <c r="Q312" s="39" t="s">
        <v>604</v>
      </c>
      <c r="R312" s="39" t="s">
        <v>605</v>
      </c>
    </row>
    <row r="313" spans="1:33" outlineLevel="1" x14ac:dyDescent="0.25">
      <c r="A313" s="38"/>
      <c r="B313" s="38" t="s">
        <v>194</v>
      </c>
      <c r="C313" s="39" t="s">
        <v>528</v>
      </c>
      <c r="D313" s="39" t="s">
        <v>279</v>
      </c>
      <c r="E313" s="39" t="s">
        <v>687</v>
      </c>
      <c r="F313" s="19" t="s">
        <v>261</v>
      </c>
      <c r="G313" s="39"/>
      <c r="H313" s="19" t="s">
        <v>529</v>
      </c>
      <c r="J313" s="46"/>
      <c r="K313" s="40"/>
      <c r="L313" s="39" t="s">
        <v>5</v>
      </c>
      <c r="N313" s="39"/>
      <c r="O313" s="28"/>
      <c r="P313" s="42" t="str">
        <f t="shared" si="9"/>
        <v>Asi_HazardClass</v>
      </c>
      <c r="Q313" s="39" t="s">
        <v>527</v>
      </c>
      <c r="R313" s="39" t="s">
        <v>530</v>
      </c>
    </row>
    <row r="314" spans="1:33" outlineLevel="1" x14ac:dyDescent="0.25">
      <c r="A314" s="38"/>
      <c r="B314" s="38" t="s">
        <v>194</v>
      </c>
      <c r="C314" s="39" t="s">
        <v>452</v>
      </c>
      <c r="D314" s="39" t="s">
        <v>279</v>
      </c>
      <c r="E314" s="39" t="s">
        <v>688</v>
      </c>
      <c r="F314" s="19" t="s">
        <v>452</v>
      </c>
      <c r="G314" s="19" t="s">
        <v>689</v>
      </c>
      <c r="H314" s="19" t="s">
        <v>725</v>
      </c>
      <c r="J314" s="46"/>
      <c r="K314" s="40"/>
      <c r="M314" s="39" t="s">
        <v>43</v>
      </c>
      <c r="N314" s="39"/>
      <c r="O314" s="28"/>
      <c r="P314" s="42" t="str">
        <f t="shared" si="9"/>
        <v>Asi_CompressiveStrength</v>
      </c>
      <c r="Q314" s="39" t="s">
        <v>451</v>
      </c>
      <c r="R314" s="39" t="s">
        <v>453</v>
      </c>
    </row>
    <row r="315" spans="1:33" outlineLevel="1" x14ac:dyDescent="0.25">
      <c r="A315" s="52"/>
      <c r="B315" s="52" t="s">
        <v>194</v>
      </c>
      <c r="C315" s="39" t="s">
        <v>667</v>
      </c>
      <c r="D315" s="39" t="s">
        <v>279</v>
      </c>
      <c r="E315" s="39" t="s">
        <v>669</v>
      </c>
      <c r="F315" s="39" t="s">
        <v>235</v>
      </c>
      <c r="G315" s="39" t="s">
        <v>670</v>
      </c>
      <c r="H315" s="46" t="s">
        <v>675</v>
      </c>
      <c r="J315" s="39"/>
      <c r="M315" s="39" t="s">
        <v>43</v>
      </c>
      <c r="N315" s="40"/>
      <c r="O315" s="26"/>
      <c r="P315" s="42" t="str">
        <f t="shared" si="9"/>
        <v>Asi_ThermalConductivity</v>
      </c>
      <c r="Q315" s="39" t="s">
        <v>606</v>
      </c>
      <c r="R315" s="39" t="s">
        <v>607</v>
      </c>
    </row>
    <row r="316" spans="1:33" outlineLevel="1" x14ac:dyDescent="0.25">
      <c r="A316" s="38"/>
      <c r="B316" s="38" t="s">
        <v>194</v>
      </c>
      <c r="C316" s="39" t="s">
        <v>594</v>
      </c>
      <c r="D316" s="39" t="s">
        <v>279</v>
      </c>
      <c r="E316" s="39" t="s">
        <v>682</v>
      </c>
      <c r="F316" s="19" t="s">
        <v>594</v>
      </c>
      <c r="G316" s="39" t="s">
        <v>683</v>
      </c>
      <c r="H316" s="19" t="s">
        <v>595</v>
      </c>
      <c r="J316" s="46"/>
      <c r="K316" s="40"/>
      <c r="N316" s="39"/>
      <c r="O316" s="28"/>
      <c r="P316" s="42" t="str">
        <f t="shared" si="9"/>
        <v>Asi_MassDensity</v>
      </c>
      <c r="Q316" s="39" t="s">
        <v>593</v>
      </c>
      <c r="R316" s="39" t="s">
        <v>596</v>
      </c>
    </row>
    <row r="317" spans="1:33" x14ac:dyDescent="0.25">
      <c r="A317" s="41"/>
      <c r="B317" s="41"/>
      <c r="C317" s="41"/>
      <c r="D317" s="41"/>
      <c r="E317" s="41"/>
      <c r="F317" s="41"/>
      <c r="G317" s="24"/>
      <c r="H317" s="44"/>
      <c r="I317" s="44"/>
      <c r="J317" s="46"/>
      <c r="K317" s="41"/>
      <c r="L317" s="41"/>
      <c r="M317" s="41"/>
      <c r="N317" s="28"/>
      <c r="O317" s="42"/>
    </row>
    <row r="318" spans="1:33" customFormat="1" ht="18.75" x14ac:dyDescent="0.3">
      <c r="A318" s="18" t="s">
        <v>49</v>
      </c>
      <c r="B318" s="18" t="s">
        <v>706</v>
      </c>
      <c r="C318" s="18"/>
      <c r="D318" s="5" t="str">
        <f>CONCATENATE("Anzahl Merkmale: ", COUNTA(Tabelle14[Merkmal Übersetzung DE]))</f>
        <v>Anzahl Merkmale: 41</v>
      </c>
      <c r="E318" s="5" t="s">
        <v>655</v>
      </c>
      <c r="F318" s="3"/>
      <c r="G318" s="3"/>
      <c r="H318" s="3"/>
      <c r="I318" s="18" t="s">
        <v>419</v>
      </c>
      <c r="J318" s="3"/>
      <c r="K318" s="3"/>
      <c r="L318" s="3"/>
      <c r="M318" s="17"/>
      <c r="N318" s="17"/>
      <c r="O318" s="18" t="s">
        <v>239</v>
      </c>
      <c r="P318" s="4" t="s">
        <v>714</v>
      </c>
      <c r="Q318" s="4" t="s">
        <v>656</v>
      </c>
      <c r="R318" s="4" t="s">
        <v>638</v>
      </c>
      <c r="S318" s="4"/>
      <c r="T318" s="10"/>
      <c r="U318" s="1"/>
      <c r="V318" s="1"/>
      <c r="W318" s="1"/>
      <c r="X318" s="1"/>
      <c r="Y318" s="1"/>
      <c r="Z318" s="1"/>
      <c r="AA318" s="1"/>
      <c r="AB318" s="1"/>
      <c r="AC318" s="1"/>
      <c r="AD318" s="1"/>
      <c r="AE318" s="1"/>
      <c r="AF318" s="1"/>
      <c r="AG318" s="1"/>
    </row>
    <row r="319" spans="1:33" s="20" customFormat="1" ht="31.5" outlineLevel="1" x14ac:dyDescent="0.25">
      <c r="A319" s="33" t="s">
        <v>671</v>
      </c>
      <c r="B319" s="33" t="s">
        <v>753</v>
      </c>
      <c r="C319" s="34" t="s">
        <v>240</v>
      </c>
      <c r="D319" s="34" t="s">
        <v>241</v>
      </c>
      <c r="E319" s="34" t="s">
        <v>242</v>
      </c>
      <c r="F319" s="34" t="s">
        <v>243</v>
      </c>
      <c r="G319" s="34" t="s">
        <v>244</v>
      </c>
      <c r="H319" s="35" t="s">
        <v>59</v>
      </c>
      <c r="I319" s="49" t="s">
        <v>417</v>
      </c>
      <c r="J319" s="34" t="s">
        <v>4</v>
      </c>
      <c r="K319" s="55" t="s">
        <v>729</v>
      </c>
      <c r="L319" s="54" t="s">
        <v>728</v>
      </c>
      <c r="M319" s="54" t="s">
        <v>730</v>
      </c>
      <c r="N319" s="54" t="s">
        <v>727</v>
      </c>
      <c r="O319" s="35" t="s">
        <v>435</v>
      </c>
      <c r="P319" s="35" t="s">
        <v>193</v>
      </c>
      <c r="Q319" s="34" t="s">
        <v>442</v>
      </c>
      <c r="R319" s="34" t="s">
        <v>609</v>
      </c>
      <c r="S319" s="33" t="s">
        <v>418</v>
      </c>
      <c r="T319" s="60"/>
    </row>
    <row r="320" spans="1:33" s="21" customFormat="1" outlineLevel="1" x14ac:dyDescent="0.25">
      <c r="A320" s="27"/>
      <c r="B320" s="27"/>
      <c r="C320" s="21" t="s">
        <v>614</v>
      </c>
      <c r="H320" s="22" t="s">
        <v>615</v>
      </c>
      <c r="I320" s="47"/>
      <c r="J320" s="47"/>
      <c r="K320" s="23" t="s">
        <v>5</v>
      </c>
      <c r="O320" s="47"/>
      <c r="P320" s="51" t="s">
        <v>718</v>
      </c>
      <c r="Q320" s="50"/>
      <c r="R320" s="50"/>
      <c r="S320" s="50"/>
      <c r="T320" s="27"/>
    </row>
    <row r="321" spans="1:20" s="41" customFormat="1" outlineLevel="1" x14ac:dyDescent="0.25">
      <c r="A321" s="27"/>
      <c r="B321" s="27"/>
      <c r="C321" s="21" t="s">
        <v>616</v>
      </c>
      <c r="D321" s="21"/>
      <c r="E321" s="21"/>
      <c r="F321" s="21"/>
      <c r="G321" s="21"/>
      <c r="H321" s="22" t="s">
        <v>617</v>
      </c>
      <c r="I321" s="47"/>
      <c r="J321" s="47"/>
      <c r="K321" s="23" t="s">
        <v>5</v>
      </c>
      <c r="L321" s="21"/>
      <c r="M321" s="21"/>
      <c r="N321" s="21"/>
      <c r="O321" s="47"/>
      <c r="P321" s="51" t="s">
        <v>719</v>
      </c>
      <c r="Q321" s="39"/>
      <c r="R321" s="39"/>
      <c r="S321" s="39"/>
      <c r="T321" s="28"/>
    </row>
    <row r="322" spans="1:20" s="41" customFormat="1" outlineLevel="1" x14ac:dyDescent="0.25">
      <c r="A322" s="27"/>
      <c r="B322" s="27"/>
      <c r="C322" s="21" t="s">
        <v>618</v>
      </c>
      <c r="D322" s="21"/>
      <c r="E322" s="21"/>
      <c r="F322" s="21"/>
      <c r="G322" s="21"/>
      <c r="H322" s="22" t="s">
        <v>619</v>
      </c>
      <c r="I322" s="47"/>
      <c r="J322" s="47"/>
      <c r="K322" s="23" t="s">
        <v>5</v>
      </c>
      <c r="L322" s="21"/>
      <c r="M322" s="21"/>
      <c r="N322" s="21"/>
      <c r="O322" s="47"/>
      <c r="P322" s="51" t="s">
        <v>720</v>
      </c>
      <c r="Q322" s="39" t="s">
        <v>657</v>
      </c>
      <c r="R322" s="39"/>
      <c r="S322" s="39"/>
      <c r="T322" s="28"/>
    </row>
    <row r="323" spans="1:20" s="41" customFormat="1" outlineLevel="1" x14ac:dyDescent="0.25">
      <c r="A323" s="27"/>
      <c r="B323" s="27"/>
      <c r="C323" s="21" t="s">
        <v>198</v>
      </c>
      <c r="D323" s="21"/>
      <c r="E323" s="21"/>
      <c r="F323" s="21"/>
      <c r="G323" s="21"/>
      <c r="H323" s="63" t="s">
        <v>833</v>
      </c>
      <c r="I323" s="47"/>
      <c r="J323" s="47"/>
      <c r="K323" s="23" t="s">
        <v>5</v>
      </c>
      <c r="L323" s="21"/>
      <c r="M323" s="21"/>
      <c r="N323" s="21"/>
      <c r="O323" s="47"/>
      <c r="P323" s="51" t="s">
        <v>721</v>
      </c>
      <c r="Q323" s="39" t="s">
        <v>658</v>
      </c>
      <c r="R323" s="39">
        <v>453</v>
      </c>
      <c r="S323" s="39"/>
      <c r="T323" s="28"/>
    </row>
    <row r="324" spans="1:20" s="41" customFormat="1" outlineLevel="1" x14ac:dyDescent="0.25">
      <c r="A324" s="27"/>
      <c r="B324" s="27"/>
      <c r="C324" s="21" t="s">
        <v>620</v>
      </c>
      <c r="D324" s="21"/>
      <c r="E324" s="21"/>
      <c r="F324" s="21"/>
      <c r="G324" s="21"/>
      <c r="H324" s="22" t="s">
        <v>50</v>
      </c>
      <c r="I324" s="47"/>
      <c r="J324" s="47"/>
      <c r="K324" s="23" t="s">
        <v>5</v>
      </c>
      <c r="L324" s="21"/>
      <c r="M324" s="21"/>
      <c r="N324" s="21"/>
      <c r="O324" s="47"/>
      <c r="P324" s="51" t="s">
        <v>722</v>
      </c>
      <c r="Q324" s="39"/>
      <c r="R324" s="39"/>
      <c r="S324" s="39"/>
      <c r="T324" s="28"/>
    </row>
    <row r="325" spans="1:20" outlineLevel="1" x14ac:dyDescent="0.25">
      <c r="A325" s="26" t="s">
        <v>194</v>
      </c>
      <c r="B325" s="26" t="s">
        <v>194</v>
      </c>
      <c r="C325" s="39" t="s">
        <v>2</v>
      </c>
      <c r="E325" s="41" t="s">
        <v>2</v>
      </c>
      <c r="F325" s="39" t="s">
        <v>260</v>
      </c>
      <c r="G325" s="39"/>
      <c r="H325" s="19"/>
      <c r="J325" s="46"/>
      <c r="K325" s="40"/>
      <c r="N325" s="39"/>
      <c r="O325" s="44"/>
      <c r="P325" s="29" t="str">
        <f>CONCATENATE("Asi_",'Übersicht Entities'!$E325)</f>
        <v>Asi_Name</v>
      </c>
      <c r="Q325" t="s">
        <v>524</v>
      </c>
      <c r="R325" s="39" t="s">
        <v>199</v>
      </c>
      <c r="T325" s="26"/>
    </row>
    <row r="326" spans="1:20" outlineLevel="1" x14ac:dyDescent="0.25">
      <c r="A326" s="26" t="s">
        <v>194</v>
      </c>
      <c r="B326" s="26" t="s">
        <v>194</v>
      </c>
      <c r="C326" s="39" t="s">
        <v>6</v>
      </c>
      <c r="D326" s="39" t="s">
        <v>837</v>
      </c>
      <c r="E326" s="41" t="s">
        <v>252</v>
      </c>
      <c r="F326" s="19" t="s">
        <v>250</v>
      </c>
      <c r="G326" s="39" t="s">
        <v>251</v>
      </c>
      <c r="H326" s="19" t="s">
        <v>621</v>
      </c>
      <c r="J326" s="46" t="s">
        <v>194</v>
      </c>
      <c r="K326" s="40"/>
      <c r="N326" s="39"/>
      <c r="O326" s="45"/>
      <c r="P326" s="29" t="str">
        <f>CONCATENATE("Asi_",'Übersicht Entities'!$E326,"_",$B$318)</f>
        <v>Asi_Width_Covering</v>
      </c>
      <c r="Q326" s="39" t="s">
        <v>536</v>
      </c>
      <c r="R326" s="39" t="s">
        <v>537</v>
      </c>
      <c r="T326" s="26"/>
    </row>
    <row r="327" spans="1:20" outlineLevel="1" x14ac:dyDescent="0.25">
      <c r="A327" s="26" t="s">
        <v>194</v>
      </c>
      <c r="B327" s="26" t="s">
        <v>194</v>
      </c>
      <c r="C327" s="39" t="s">
        <v>41</v>
      </c>
      <c r="D327" s="39" t="s">
        <v>837</v>
      </c>
      <c r="E327" s="41" t="s">
        <v>326</v>
      </c>
      <c r="F327" s="19" t="s">
        <v>250</v>
      </c>
      <c r="G327" s="39" t="s">
        <v>287</v>
      </c>
      <c r="H327" s="19" t="s">
        <v>622</v>
      </c>
      <c r="J327" s="46" t="s">
        <v>194</v>
      </c>
      <c r="K327" s="40"/>
      <c r="N327" s="39"/>
      <c r="O327" s="45"/>
      <c r="P327" s="29" t="str">
        <f>CONCATENATE("Asi_",'Übersicht Entities'!$E327,"_",$B$318)</f>
        <v>Asi_GrossArea_Covering</v>
      </c>
      <c r="Q327" s="39" t="s">
        <v>538</v>
      </c>
      <c r="R327" s="39" t="s">
        <v>539</v>
      </c>
      <c r="T327" s="26"/>
    </row>
    <row r="328" spans="1:20" outlineLevel="1" x14ac:dyDescent="0.25">
      <c r="A328" s="26" t="s">
        <v>194</v>
      </c>
      <c r="B328" s="26" t="s">
        <v>194</v>
      </c>
      <c r="C328" s="39" t="s">
        <v>10</v>
      </c>
      <c r="D328" s="39" t="s">
        <v>837</v>
      </c>
      <c r="E328" s="41" t="s">
        <v>327</v>
      </c>
      <c r="F328" s="19" t="s">
        <v>250</v>
      </c>
      <c r="G328" s="39" t="s">
        <v>287</v>
      </c>
      <c r="H328" s="19" t="s">
        <v>623</v>
      </c>
      <c r="J328" s="46" t="s">
        <v>194</v>
      </c>
      <c r="K328" s="40"/>
      <c r="N328" s="39"/>
      <c r="O328" s="45"/>
      <c r="P328" s="29" t="str">
        <f>CONCATENATE("Asi_",'Übersicht Entities'!$E328,"_",$B$318)</f>
        <v>Asi_NetArea_Covering</v>
      </c>
      <c r="Q328" s="39" t="s">
        <v>474</v>
      </c>
      <c r="R328" s="39" t="s">
        <v>475</v>
      </c>
      <c r="T328" s="26"/>
    </row>
    <row r="329" spans="1:20" outlineLevel="1" x14ac:dyDescent="0.25">
      <c r="A329" s="26" t="s">
        <v>194</v>
      </c>
      <c r="B329" s="26"/>
      <c r="C329" s="39" t="s">
        <v>188</v>
      </c>
      <c r="D329" s="39" t="s">
        <v>624</v>
      </c>
      <c r="E329" s="41" t="s">
        <v>259</v>
      </c>
      <c r="F329" s="19" t="s">
        <v>260</v>
      </c>
      <c r="G329" s="39"/>
      <c r="H329" s="19" t="s">
        <v>303</v>
      </c>
      <c r="J329" s="46"/>
      <c r="K329" s="40"/>
      <c r="L329" s="39" t="s">
        <v>5</v>
      </c>
      <c r="N329" s="39"/>
      <c r="O329" s="45"/>
      <c r="P329" s="29" t="str">
        <f>CONCATENATE("Asi_",'Übersicht Entities'!$E329)</f>
        <v>Asi_Reference</v>
      </c>
      <c r="Q329" s="39" t="s">
        <v>608</v>
      </c>
      <c r="R329" s="39" t="s">
        <v>637</v>
      </c>
      <c r="T329" s="26"/>
    </row>
    <row r="330" spans="1:20" outlineLevel="1" x14ac:dyDescent="0.25">
      <c r="A330" s="26" t="s">
        <v>194</v>
      </c>
      <c r="B330" s="26"/>
      <c r="C330" s="39" t="s">
        <v>56</v>
      </c>
      <c r="D330" s="39" t="s">
        <v>624</v>
      </c>
      <c r="E330" s="41" t="s">
        <v>56</v>
      </c>
      <c r="F330" s="19" t="s">
        <v>261</v>
      </c>
      <c r="G330" s="39"/>
      <c r="H330" s="19" t="s">
        <v>304</v>
      </c>
      <c r="J330" s="46"/>
      <c r="K330" s="40" t="s">
        <v>5</v>
      </c>
      <c r="N330" s="39"/>
      <c r="O330" s="45"/>
      <c r="P330" s="29" t="str">
        <f>CONCATENATE("Asi_",'Übersicht Entities'!$E330)</f>
        <v>Asi_Status</v>
      </c>
      <c r="Q330" s="39" t="s">
        <v>480</v>
      </c>
      <c r="R330" s="39" t="s">
        <v>611</v>
      </c>
      <c r="T330" s="26"/>
    </row>
    <row r="331" spans="1:20" outlineLevel="1" x14ac:dyDescent="0.25">
      <c r="A331" s="26" t="s">
        <v>194</v>
      </c>
      <c r="B331" s="26"/>
      <c r="C331" s="39" t="s">
        <v>44</v>
      </c>
      <c r="D331" s="39" t="s">
        <v>624</v>
      </c>
      <c r="E331" s="41" t="s">
        <v>262</v>
      </c>
      <c r="F331" s="19" t="s">
        <v>377</v>
      </c>
      <c r="G331" s="39"/>
      <c r="H331" s="19" t="s">
        <v>338</v>
      </c>
      <c r="J331" s="46"/>
      <c r="K331" s="40"/>
      <c r="M331" s="39" t="s">
        <v>43</v>
      </c>
      <c r="N331" s="39"/>
      <c r="O331" s="45"/>
      <c r="P331" s="29" t="str">
        <f>CONCATENATE("Asi_",'Übersicht Entities'!$E331,"_",$B$318)</f>
        <v>Asi_AcousticRating_Covering</v>
      </c>
      <c r="T331" s="26"/>
    </row>
    <row r="332" spans="1:20" outlineLevel="1" x14ac:dyDescent="0.25">
      <c r="A332" s="26"/>
      <c r="B332" s="26" t="s">
        <v>194</v>
      </c>
      <c r="C332" s="39" t="s">
        <v>52</v>
      </c>
      <c r="D332" s="39" t="s">
        <v>624</v>
      </c>
      <c r="E332" s="41" t="s">
        <v>625</v>
      </c>
      <c r="F332" s="19" t="s">
        <v>261</v>
      </c>
      <c r="G332" s="39"/>
      <c r="H332" s="19" t="s">
        <v>626</v>
      </c>
      <c r="J332" s="46"/>
      <c r="K332" s="40"/>
      <c r="L332" s="39" t="s">
        <v>45</v>
      </c>
      <c r="N332" s="39"/>
      <c r="O332" s="45"/>
      <c r="P332" s="29" t="str">
        <f>CONCATENATE("Asi_",'Übersicht Entities'!$E332,"_Covering")</f>
        <v>Asi_FlammabilityRating_Covering</v>
      </c>
      <c r="T332" s="26"/>
    </row>
    <row r="333" spans="1:20" outlineLevel="1" x14ac:dyDescent="0.25">
      <c r="A333" s="26"/>
      <c r="B333" s="26" t="s">
        <v>194</v>
      </c>
      <c r="C333" s="39" t="s">
        <v>264</v>
      </c>
      <c r="D333" s="39" t="s">
        <v>624</v>
      </c>
      <c r="E333" s="41" t="s">
        <v>265</v>
      </c>
      <c r="F333" s="19" t="s">
        <v>380</v>
      </c>
      <c r="G333" s="39" t="s">
        <v>381</v>
      </c>
      <c r="H333" s="19" t="s">
        <v>341</v>
      </c>
      <c r="J333" s="46"/>
      <c r="K333" s="40"/>
      <c r="L333" s="39" t="s">
        <v>45</v>
      </c>
      <c r="N333" s="39"/>
      <c r="O333" s="45"/>
      <c r="P333" s="29" t="str">
        <f>CONCATENATE("Asi_",'Übersicht Entities'!$E333)</f>
        <v>Asi_Combustible</v>
      </c>
      <c r="Q333" s="39" t="s">
        <v>487</v>
      </c>
      <c r="T333" s="26"/>
    </row>
    <row r="334" spans="1:20" outlineLevel="1" x14ac:dyDescent="0.25">
      <c r="A334" s="26"/>
      <c r="B334" s="26" t="s">
        <v>194</v>
      </c>
      <c r="C334" s="39" t="s">
        <v>46</v>
      </c>
      <c r="D334" s="39" t="s">
        <v>624</v>
      </c>
      <c r="E334" s="41" t="s">
        <v>337</v>
      </c>
      <c r="F334" s="19" t="s">
        <v>377</v>
      </c>
      <c r="G334" s="39"/>
      <c r="H334" s="19" t="s">
        <v>342</v>
      </c>
      <c r="J334" s="46"/>
      <c r="K334" s="40"/>
      <c r="M334" s="39" t="s">
        <v>45</v>
      </c>
      <c r="N334" s="39"/>
      <c r="O334" s="45"/>
      <c r="P334" s="29" t="str">
        <f>CONCATENATE("Asi_",'Übersicht Entities'!$E334,"_",$B$318)</f>
        <v>Asi_SurfaceSpreadOfFlame_Covering</v>
      </c>
      <c r="Q334" s="39" t="s">
        <v>490</v>
      </c>
      <c r="R334" s="39" t="s">
        <v>491</v>
      </c>
      <c r="T334" s="26"/>
    </row>
    <row r="335" spans="1:20" outlineLevel="1" x14ac:dyDescent="0.25">
      <c r="A335" s="26" t="s">
        <v>194</v>
      </c>
      <c r="B335" s="26"/>
      <c r="C335" s="39" t="s">
        <v>627</v>
      </c>
      <c r="D335" s="39" t="s">
        <v>624</v>
      </c>
      <c r="E335" s="41" t="s">
        <v>628</v>
      </c>
      <c r="F335" s="19" t="s">
        <v>260</v>
      </c>
      <c r="G335" s="39"/>
      <c r="H335" s="19" t="s">
        <v>629</v>
      </c>
      <c r="J335" s="46"/>
      <c r="K335" s="40"/>
      <c r="N335" s="39" t="s">
        <v>5</v>
      </c>
      <c r="O335" s="45"/>
      <c r="P335" s="29" t="str">
        <f>CONCATENATE("Asi_",'Übersicht Entities'!$E335,"_Covering")</f>
        <v>Asi_Finish_Covering</v>
      </c>
      <c r="T335" s="26"/>
    </row>
    <row r="336" spans="1:20" outlineLevel="1" x14ac:dyDescent="0.25">
      <c r="A336" s="26" t="s">
        <v>194</v>
      </c>
      <c r="B336" s="26"/>
      <c r="C336" s="39" t="s">
        <v>13</v>
      </c>
      <c r="D336" s="39" t="s">
        <v>624</v>
      </c>
      <c r="E336" s="41" t="s">
        <v>267</v>
      </c>
      <c r="F336" s="19" t="s">
        <v>380</v>
      </c>
      <c r="G336" s="39" t="s">
        <v>381</v>
      </c>
      <c r="H336" s="19" t="s">
        <v>306</v>
      </c>
      <c r="J336" s="46"/>
      <c r="K336" s="40" t="s">
        <v>5</v>
      </c>
      <c r="N336" s="39"/>
      <c r="O336" s="45"/>
      <c r="P336" s="29" t="str">
        <f>CONCATENATE("Asi_",'Übersicht Entities'!$E336)</f>
        <v>Asi_IsExternal</v>
      </c>
      <c r="Q336" s="39" t="s">
        <v>447</v>
      </c>
      <c r="R336" s="39" t="str">
        <f>VLOOKUP('Übersicht Entities'!$P336,$P$7:$R$39,3,FALSE)</f>
        <v>fbim_isexternal</v>
      </c>
      <c r="T336" s="26"/>
    </row>
    <row r="337" spans="1:20" outlineLevel="1" x14ac:dyDescent="0.25">
      <c r="A337" s="26" t="s">
        <v>194</v>
      </c>
      <c r="B337" s="26"/>
      <c r="C337" s="39" t="s">
        <v>42</v>
      </c>
      <c r="D337" s="39" t="s">
        <v>624</v>
      </c>
      <c r="E337" s="41" t="s">
        <v>263</v>
      </c>
      <c r="F337" s="19" t="s">
        <v>261</v>
      </c>
      <c r="G337" s="39"/>
      <c r="H337" s="19" t="s">
        <v>308</v>
      </c>
      <c r="J337" s="46"/>
      <c r="K337" s="40"/>
      <c r="L337" s="39" t="s">
        <v>45</v>
      </c>
      <c r="N337" s="39"/>
      <c r="O337" s="45"/>
      <c r="P337" s="29" t="str">
        <f>CONCATENATE("Asi_",'Übersicht Entities'!$E337,"_",$B$318)</f>
        <v>Asi_FireRating_Covering</v>
      </c>
      <c r="Q337" s="39" t="s">
        <v>586</v>
      </c>
      <c r="R337" s="39" t="s">
        <v>587</v>
      </c>
      <c r="T337" s="26"/>
    </row>
    <row r="338" spans="1:20" outlineLevel="1" x14ac:dyDescent="0.25">
      <c r="A338" s="26" t="s">
        <v>194</v>
      </c>
      <c r="B338" s="26"/>
      <c r="C338" s="39" t="s">
        <v>9</v>
      </c>
      <c r="D338" s="39" t="s">
        <v>630</v>
      </c>
      <c r="E338" s="41" t="s">
        <v>253</v>
      </c>
      <c r="F338" s="19" t="s">
        <v>250</v>
      </c>
      <c r="G338" s="39" t="s">
        <v>251</v>
      </c>
      <c r="H338" s="19" t="s">
        <v>737</v>
      </c>
      <c r="J338" s="46" t="s">
        <v>194</v>
      </c>
      <c r="K338" s="40"/>
      <c r="N338" s="39"/>
      <c r="O338" s="45"/>
      <c r="P338" s="29" t="str">
        <f>CONCATENATE("Asi_",'Übersicht Entities'!$E338,"_",$B$318)</f>
        <v>Asi_Height_Covering</v>
      </c>
      <c r="T338" s="26"/>
    </row>
    <row r="339" spans="1:20" outlineLevel="1" x14ac:dyDescent="0.25">
      <c r="A339" s="26" t="s">
        <v>194</v>
      </c>
      <c r="B339" s="26"/>
      <c r="C339" s="39" t="s">
        <v>3</v>
      </c>
      <c r="D339" s="39" t="s">
        <v>630</v>
      </c>
      <c r="E339" s="41" t="s">
        <v>249</v>
      </c>
      <c r="F339" s="19" t="s">
        <v>250</v>
      </c>
      <c r="G339" s="39" t="s">
        <v>251</v>
      </c>
      <c r="H339" s="19" t="s">
        <v>738</v>
      </c>
      <c r="J339" s="46" t="s">
        <v>194</v>
      </c>
      <c r="K339" s="40"/>
      <c r="N339" s="39"/>
      <c r="O339" s="45"/>
      <c r="P339" s="29" t="str">
        <f>CONCATENATE("Asi_",'Übersicht Entities'!$E339,"_",$B$318)</f>
        <v>Asi_Length_Covering</v>
      </c>
      <c r="T339" s="26"/>
    </row>
    <row r="340" spans="1:20" outlineLevel="1" x14ac:dyDescent="0.25">
      <c r="A340" s="26" t="s">
        <v>194</v>
      </c>
      <c r="B340" s="26"/>
      <c r="C340" s="39" t="s">
        <v>28</v>
      </c>
      <c r="D340" s="39" t="s">
        <v>630</v>
      </c>
      <c r="E340" s="41" t="s">
        <v>325</v>
      </c>
      <c r="F340" s="19" t="s">
        <v>250</v>
      </c>
      <c r="G340" s="39" t="s">
        <v>251</v>
      </c>
      <c r="H340" s="19" t="s">
        <v>631</v>
      </c>
      <c r="J340" s="46" t="s">
        <v>194</v>
      </c>
      <c r="K340" s="40"/>
      <c r="N340" s="39"/>
      <c r="O340" s="45"/>
      <c r="P340" s="29" t="str">
        <f>CONCATENATE("Asi_",'Übersicht Entities'!$E340,"_",$B$318)</f>
        <v>Asi_Perimeter_Covering</v>
      </c>
      <c r="T340" s="26"/>
    </row>
    <row r="341" spans="1:20" outlineLevel="1" x14ac:dyDescent="0.25">
      <c r="A341" s="26" t="s">
        <v>194</v>
      </c>
      <c r="B341" s="26"/>
      <c r="C341" s="39" t="s">
        <v>196</v>
      </c>
      <c r="D341" s="39" t="s">
        <v>630</v>
      </c>
      <c r="E341" s="41" t="s">
        <v>726</v>
      </c>
      <c r="F341" s="19" t="s">
        <v>250</v>
      </c>
      <c r="G341" s="39" t="s">
        <v>251</v>
      </c>
      <c r="H341" s="19" t="s">
        <v>739</v>
      </c>
      <c r="J341" s="46" t="s">
        <v>194</v>
      </c>
      <c r="K341" s="40"/>
      <c r="N341" s="39"/>
      <c r="O341" s="45"/>
      <c r="P341" s="29" t="str">
        <f>CONCATENATE("Asi_",'Übersicht Entities'!$E341,"_Covering")</f>
        <v>Asi_SuspensionHeight_Covering</v>
      </c>
      <c r="T341" s="26"/>
    </row>
    <row r="342" spans="1:20" outlineLevel="1" x14ac:dyDescent="0.25">
      <c r="A342" s="26" t="s">
        <v>194</v>
      </c>
      <c r="B342" s="26"/>
      <c r="C342" s="39" t="s">
        <v>420</v>
      </c>
      <c r="D342" s="39" t="s">
        <v>632</v>
      </c>
      <c r="E342" s="39" t="s">
        <v>421</v>
      </c>
      <c r="F342" s="39" t="s">
        <v>380</v>
      </c>
      <c r="G342" s="39" t="s">
        <v>381</v>
      </c>
      <c r="H342" s="19" t="s">
        <v>425</v>
      </c>
      <c r="J342" s="46"/>
      <c r="K342" s="40" t="s">
        <v>5</v>
      </c>
      <c r="N342" s="39"/>
      <c r="O342" s="28"/>
      <c r="P342" s="29" t="str">
        <f>CONCATENATE("Asi_",'Übersicht Entities'!$E342)</f>
        <v>Asi_SoilContact</v>
      </c>
      <c r="Q342" s="39" t="s">
        <v>540</v>
      </c>
      <c r="R342" s="39" t="str">
        <f>VLOOKUP('Übersicht Entities'!$P342,$P$7:$R$39,3,FALSE)</f>
        <v>fbim_soilContact</v>
      </c>
      <c r="T342" s="26"/>
    </row>
    <row r="343" spans="1:20" outlineLevel="1" x14ac:dyDescent="0.25">
      <c r="A343" s="26" t="s">
        <v>194</v>
      </c>
      <c r="B343"/>
      <c r="C343" s="37" t="s">
        <v>393</v>
      </c>
      <c r="D343" s="39" t="s">
        <v>632</v>
      </c>
      <c r="E343" s="41" t="s">
        <v>633</v>
      </c>
      <c r="F343" s="19" t="s">
        <v>377</v>
      </c>
      <c r="G343" s="39"/>
      <c r="H343" s="19" t="s">
        <v>742</v>
      </c>
      <c r="J343" s="46"/>
      <c r="K343" s="40"/>
      <c r="N343" s="39" t="s">
        <v>5</v>
      </c>
      <c r="O343" s="45"/>
      <c r="P343" s="29" t="str">
        <f>CONCATENATE("Asi_",'Übersicht Entities'!$E343,"_Covering")</f>
        <v>Asi_SubstructureMaterial_Covering</v>
      </c>
      <c r="Q343" t="s">
        <v>535</v>
      </c>
      <c r="T343" s="26"/>
    </row>
    <row r="344" spans="1:20" outlineLevel="1" x14ac:dyDescent="0.25">
      <c r="A344" s="26" t="s">
        <v>194</v>
      </c>
      <c r="B344" s="26"/>
      <c r="C344" s="39" t="s">
        <v>197</v>
      </c>
      <c r="D344" s="39" t="s">
        <v>632</v>
      </c>
      <c r="E344" s="41" t="s">
        <v>394</v>
      </c>
      <c r="F344" s="19" t="s">
        <v>634</v>
      </c>
      <c r="G344" s="39" t="s">
        <v>251</v>
      </c>
      <c r="H344" s="19" t="s">
        <v>740</v>
      </c>
      <c r="J344" s="46"/>
      <c r="K344" s="40"/>
      <c r="N344" s="39" t="s">
        <v>5</v>
      </c>
      <c r="O344" s="45"/>
      <c r="P344" s="29" t="str">
        <f>CONCATENATE("Asi_",'Übersicht Entities'!$E344,"_Covering")</f>
        <v>Asi_Spacing_Covering</v>
      </c>
      <c r="T344" s="26"/>
    </row>
    <row r="345" spans="1:20" outlineLevel="1" x14ac:dyDescent="0.25">
      <c r="A345" s="26" t="s">
        <v>194</v>
      </c>
      <c r="B345" s="26"/>
      <c r="C345" s="39" t="s">
        <v>769</v>
      </c>
      <c r="D345" s="39" t="s">
        <v>632</v>
      </c>
      <c r="E345" s="41" t="s">
        <v>770</v>
      </c>
      <c r="F345" s="19" t="s">
        <v>260</v>
      </c>
      <c r="G345" s="39"/>
      <c r="H345" s="57" t="s">
        <v>771</v>
      </c>
      <c r="J345" s="46"/>
      <c r="K345" s="40"/>
      <c r="N345" s="39" t="s">
        <v>5</v>
      </c>
      <c r="O345" s="45"/>
      <c r="P345" s="29" t="str">
        <f>CONCATENATE("Asi_",'Übersicht Entities'!$E345,"_",$B$318)</f>
        <v>Asi_TypeOfSpecialElement_Covering</v>
      </c>
      <c r="T345" s="26"/>
    </row>
    <row r="346" spans="1:20" outlineLevel="1" x14ac:dyDescent="0.25">
      <c r="A346" s="26" t="s">
        <v>194</v>
      </c>
      <c r="B346" s="26"/>
      <c r="C346" s="39" t="s">
        <v>236</v>
      </c>
      <c r="D346" s="39" t="s">
        <v>632</v>
      </c>
      <c r="E346" s="41" t="s">
        <v>635</v>
      </c>
      <c r="F346" s="19" t="s">
        <v>377</v>
      </c>
      <c r="G346" s="39"/>
      <c r="H346" s="19" t="s">
        <v>741</v>
      </c>
      <c r="J346" s="46"/>
      <c r="K346" s="40"/>
      <c r="N346" s="39" t="s">
        <v>5</v>
      </c>
      <c r="O346" s="46"/>
      <c r="P346" s="29" t="str">
        <f>CONCATENATE("Asi_",'Übersicht Entities'!$E346,"_",$B$318)</f>
        <v>Asi_TypeOfDryConstruction_Covering</v>
      </c>
      <c r="T346" s="26"/>
    </row>
    <row r="347" spans="1:20" outlineLevel="1" x14ac:dyDescent="0.25">
      <c r="A347" t="s">
        <v>194</v>
      </c>
      <c r="B347" t="s">
        <v>194</v>
      </c>
      <c r="C347" s="39" t="s">
        <v>192</v>
      </c>
      <c r="D347" s="39" t="s">
        <v>279</v>
      </c>
      <c r="E347" s="39" t="s">
        <v>280</v>
      </c>
      <c r="F347" s="19" t="s">
        <v>261</v>
      </c>
      <c r="G347" s="39"/>
      <c r="H347" s="19" t="s">
        <v>427</v>
      </c>
      <c r="J347" s="46"/>
      <c r="K347" s="40"/>
      <c r="L347" s="39" t="s">
        <v>5</v>
      </c>
      <c r="N347" s="39"/>
      <c r="O347" s="28"/>
      <c r="P347" s="42" t="str">
        <f t="shared" ref="P347:P354" si="10">CONCATENATE("Asi_",E347)</f>
        <v>Asi_MaterialCategory</v>
      </c>
      <c r="S347" s="19"/>
      <c r="T347" s="26"/>
    </row>
    <row r="348" spans="1:20" outlineLevel="1" x14ac:dyDescent="0.25">
      <c r="A348" t="s">
        <v>194</v>
      </c>
      <c r="B348" t="s">
        <v>194</v>
      </c>
      <c r="C348" s="39" t="s">
        <v>238</v>
      </c>
      <c r="D348" s="39" t="s">
        <v>279</v>
      </c>
      <c r="E348" s="39" t="s">
        <v>281</v>
      </c>
      <c r="F348" s="19" t="s">
        <v>261</v>
      </c>
      <c r="G348" s="39"/>
      <c r="H348" s="19" t="s">
        <v>428</v>
      </c>
      <c r="J348" s="46"/>
      <c r="K348" s="40"/>
      <c r="L348" s="39" t="s">
        <v>5</v>
      </c>
      <c r="N348" s="39"/>
      <c r="O348" s="28"/>
      <c r="P348" s="42" t="str">
        <f t="shared" si="10"/>
        <v>Asi_ConstructionProduct</v>
      </c>
      <c r="S348" s="19"/>
      <c r="T348" s="26"/>
    </row>
    <row r="349" spans="1:20" outlineLevel="1" x14ac:dyDescent="0.25">
      <c r="A349" s="38" t="s">
        <v>194</v>
      </c>
      <c r="B349" s="38" t="s">
        <v>194</v>
      </c>
      <c r="C349" s="39" t="s">
        <v>696</v>
      </c>
      <c r="D349" s="39" t="s">
        <v>279</v>
      </c>
      <c r="E349" s="39" t="s">
        <v>697</v>
      </c>
      <c r="F349" s="19" t="s">
        <v>261</v>
      </c>
      <c r="G349" s="39"/>
      <c r="H349" s="19" t="s">
        <v>428</v>
      </c>
      <c r="J349" s="46"/>
      <c r="K349" s="40"/>
      <c r="N349" s="39" t="s">
        <v>5</v>
      </c>
      <c r="O349" s="28"/>
      <c r="P349" s="42" t="str">
        <f t="shared" si="10"/>
        <v>Asi_ProductSpecification</v>
      </c>
      <c r="S349" s="19"/>
      <c r="T349" s="26"/>
    </row>
    <row r="350" spans="1:20" outlineLevel="1" x14ac:dyDescent="0.25">
      <c r="A350" s="38"/>
      <c r="B350" s="38" t="s">
        <v>194</v>
      </c>
      <c r="C350" s="39" t="s">
        <v>684</v>
      </c>
      <c r="D350" s="39" t="s">
        <v>279</v>
      </c>
      <c r="E350" s="39" t="s">
        <v>685</v>
      </c>
      <c r="F350" s="19"/>
      <c r="G350" s="19" t="s">
        <v>686</v>
      </c>
      <c r="H350" s="19" t="s">
        <v>724</v>
      </c>
      <c r="J350" s="46"/>
      <c r="K350" s="40"/>
      <c r="N350" s="39"/>
      <c r="O350" s="28"/>
      <c r="P350" s="42" t="str">
        <f t="shared" si="10"/>
        <v>Asi_VaporDiffusionResistance</v>
      </c>
      <c r="Q350" s="39" t="s">
        <v>604</v>
      </c>
      <c r="R350" s="39" t="s">
        <v>605</v>
      </c>
      <c r="S350" s="19"/>
      <c r="T350" s="26"/>
    </row>
    <row r="351" spans="1:20" outlineLevel="1" x14ac:dyDescent="0.25">
      <c r="A351" s="38"/>
      <c r="B351" s="38" t="s">
        <v>194</v>
      </c>
      <c r="C351" s="39" t="s">
        <v>528</v>
      </c>
      <c r="D351" s="39" t="s">
        <v>279</v>
      </c>
      <c r="E351" s="39" t="s">
        <v>687</v>
      </c>
      <c r="F351" s="19" t="s">
        <v>261</v>
      </c>
      <c r="G351" s="39"/>
      <c r="H351" s="19" t="s">
        <v>529</v>
      </c>
      <c r="J351" s="46"/>
      <c r="K351" s="40"/>
      <c r="N351" s="39"/>
      <c r="O351" s="28"/>
      <c r="P351" s="42" t="str">
        <f t="shared" si="10"/>
        <v>Asi_HazardClass</v>
      </c>
      <c r="Q351" s="39" t="s">
        <v>527</v>
      </c>
      <c r="R351" s="39" t="s">
        <v>530</v>
      </c>
      <c r="S351" s="19"/>
      <c r="T351" s="26"/>
    </row>
    <row r="352" spans="1:20" outlineLevel="1" x14ac:dyDescent="0.25">
      <c r="A352" s="38"/>
      <c r="B352" s="38" t="s">
        <v>194</v>
      </c>
      <c r="C352" s="39" t="s">
        <v>452</v>
      </c>
      <c r="D352" s="39" t="s">
        <v>279</v>
      </c>
      <c r="E352" s="39" t="s">
        <v>688</v>
      </c>
      <c r="F352" s="19" t="s">
        <v>452</v>
      </c>
      <c r="G352" s="19" t="s">
        <v>689</v>
      </c>
      <c r="H352" s="19" t="s">
        <v>725</v>
      </c>
      <c r="J352" s="46"/>
      <c r="K352" s="40"/>
      <c r="N352" s="39"/>
      <c r="O352" s="28"/>
      <c r="P352" s="42" t="str">
        <f t="shared" si="10"/>
        <v>Asi_CompressiveStrength</v>
      </c>
      <c r="Q352" s="39" t="s">
        <v>451</v>
      </c>
      <c r="R352" s="39" t="s">
        <v>453</v>
      </c>
      <c r="S352" s="19"/>
      <c r="T352" s="26"/>
    </row>
    <row r="353" spans="1:33" outlineLevel="1" x14ac:dyDescent="0.25">
      <c r="A353" s="52"/>
      <c r="B353" s="52" t="s">
        <v>194</v>
      </c>
      <c r="C353" s="39" t="s">
        <v>667</v>
      </c>
      <c r="D353" s="39" t="s">
        <v>668</v>
      </c>
      <c r="E353" s="39" t="s">
        <v>669</v>
      </c>
      <c r="F353" s="39" t="s">
        <v>235</v>
      </c>
      <c r="G353" s="39" t="s">
        <v>670</v>
      </c>
      <c r="H353" s="46" t="s">
        <v>675</v>
      </c>
      <c r="J353" s="39"/>
      <c r="K353" s="40"/>
      <c r="M353" s="39" t="s">
        <v>43</v>
      </c>
      <c r="N353" s="40"/>
      <c r="O353" s="26"/>
      <c r="P353" s="42" t="str">
        <f t="shared" si="10"/>
        <v>Asi_ThermalConductivity</v>
      </c>
      <c r="Q353" s="39" t="s">
        <v>606</v>
      </c>
      <c r="R353" s="39" t="s">
        <v>607</v>
      </c>
      <c r="S353" s="19"/>
      <c r="T353" s="26"/>
    </row>
    <row r="354" spans="1:33" outlineLevel="1" x14ac:dyDescent="0.25">
      <c r="A354" s="38"/>
      <c r="B354" s="38" t="s">
        <v>194</v>
      </c>
      <c r="C354" s="39" t="s">
        <v>594</v>
      </c>
      <c r="D354" s="39" t="s">
        <v>681</v>
      </c>
      <c r="E354" s="39" t="s">
        <v>682</v>
      </c>
      <c r="F354" s="19" t="s">
        <v>594</v>
      </c>
      <c r="G354" s="39" t="s">
        <v>683</v>
      </c>
      <c r="H354" s="19" t="s">
        <v>595</v>
      </c>
      <c r="J354" s="46"/>
      <c r="K354" s="40"/>
      <c r="N354" s="39"/>
      <c r="O354" s="28"/>
      <c r="P354" s="42" t="str">
        <f t="shared" si="10"/>
        <v>Asi_MassDensity</v>
      </c>
      <c r="Q354" s="39" t="s">
        <v>593</v>
      </c>
      <c r="R354" s="39" t="s">
        <v>596</v>
      </c>
      <c r="S354" s="19"/>
      <c r="T354" s="26"/>
    </row>
    <row r="355" spans="1:33" outlineLevel="1" x14ac:dyDescent="0.25">
      <c r="A355" s="38"/>
      <c r="B355" s="38" t="s">
        <v>194</v>
      </c>
      <c r="C355" s="39" t="s">
        <v>455</v>
      </c>
      <c r="D355" s="39" t="s">
        <v>677</v>
      </c>
      <c r="E355" s="39" t="s">
        <v>673</v>
      </c>
      <c r="F355" s="19" t="s">
        <v>503</v>
      </c>
      <c r="G355" s="39" t="s">
        <v>674</v>
      </c>
      <c r="H355" s="19" t="s">
        <v>455</v>
      </c>
      <c r="J355" s="46"/>
      <c r="K355" s="40"/>
      <c r="M355" s="39" t="s">
        <v>43</v>
      </c>
      <c r="N355" s="39"/>
      <c r="O355" s="28"/>
      <c r="P355" s="42" t="str">
        <f>CONCATENATE("Asi_",E355,"_Insulation")</f>
        <v>Asi_PerpendicularTensileStrength_Insulation</v>
      </c>
      <c r="Q355" s="39" t="s">
        <v>502</v>
      </c>
      <c r="R355" s="39" t="s">
        <v>504</v>
      </c>
      <c r="S355" s="19"/>
      <c r="T355" s="26"/>
    </row>
    <row r="356" spans="1:33" outlineLevel="1" x14ac:dyDescent="0.25">
      <c r="A356" s="38"/>
      <c r="B356" s="38" t="s">
        <v>194</v>
      </c>
      <c r="C356" s="39" t="s">
        <v>676</v>
      </c>
      <c r="D356" s="39" t="s">
        <v>677</v>
      </c>
      <c r="E356" s="39" t="s">
        <v>678</v>
      </c>
      <c r="F356" s="19" t="s">
        <v>380</v>
      </c>
      <c r="G356" s="39" t="s">
        <v>381</v>
      </c>
      <c r="H356" s="19" t="s">
        <v>679</v>
      </c>
      <c r="J356" s="46"/>
      <c r="K356" s="40"/>
      <c r="N356" s="39"/>
      <c r="O356" s="28"/>
      <c r="P356" s="42" t="str">
        <f>CONCATENATE("Asi_",E356,"_Insulation")</f>
        <v>Asi_MechanicalFastener_Insulation</v>
      </c>
      <c r="S356" s="19"/>
      <c r="T356" s="26"/>
    </row>
    <row r="357" spans="1:33" outlineLevel="1" x14ac:dyDescent="0.25">
      <c r="A357" s="38"/>
      <c r="B357" s="38" t="s">
        <v>194</v>
      </c>
      <c r="C357" s="39" t="s">
        <v>602</v>
      </c>
      <c r="D357" s="39" t="s">
        <v>677</v>
      </c>
      <c r="E357" s="39" t="s">
        <v>690</v>
      </c>
      <c r="F357" s="19" t="s">
        <v>380</v>
      </c>
      <c r="G357" s="39" t="s">
        <v>381</v>
      </c>
      <c r="H357" s="19" t="s">
        <v>691</v>
      </c>
      <c r="J357" s="46"/>
      <c r="K357" s="40"/>
      <c r="N357" s="39"/>
      <c r="O357" s="28"/>
      <c r="P357" s="42" t="str">
        <f>CONCATENATE("Asi_",E357,"_Insulation")</f>
        <v>Asi_SurfaceCoating_Insulation</v>
      </c>
      <c r="Q357" s="39" t="s">
        <v>601</v>
      </c>
      <c r="R357" s="39" t="s">
        <v>603</v>
      </c>
      <c r="S357" s="19"/>
      <c r="T357" s="26"/>
    </row>
    <row r="358" spans="1:33" outlineLevel="1" x14ac:dyDescent="0.25">
      <c r="A358" s="38"/>
      <c r="B358" s="38" t="s">
        <v>194</v>
      </c>
      <c r="C358" s="39" t="s">
        <v>598</v>
      </c>
      <c r="D358" s="39" t="s">
        <v>677</v>
      </c>
      <c r="E358" s="39" t="s">
        <v>692</v>
      </c>
      <c r="F358" s="19"/>
      <c r="G358" s="39" t="s">
        <v>693</v>
      </c>
      <c r="H358" s="19" t="s">
        <v>599</v>
      </c>
      <c r="J358" s="46"/>
      <c r="K358" s="40"/>
      <c r="N358" s="39"/>
      <c r="O358" s="28"/>
      <c r="P358" s="42" t="str">
        <f>CONCATENATE("Asi_",E358,"_Insulation")</f>
        <v>Asi_Compressibility_Insulation</v>
      </c>
      <c r="Q358" s="39" t="s">
        <v>597</v>
      </c>
      <c r="R358" s="39" t="s">
        <v>600</v>
      </c>
      <c r="S358" s="19"/>
      <c r="T358" s="26"/>
    </row>
    <row r="359" spans="1:33" outlineLevel="1" x14ac:dyDescent="0.25">
      <c r="A359" s="38"/>
      <c r="B359" s="38" t="s">
        <v>194</v>
      </c>
      <c r="C359" s="39" t="s">
        <v>476</v>
      </c>
      <c r="D359" s="39" t="s">
        <v>677</v>
      </c>
      <c r="E359" s="39" t="s">
        <v>694</v>
      </c>
      <c r="F359" s="19" t="s">
        <v>261</v>
      </c>
      <c r="G359" s="39"/>
      <c r="H359" s="36" t="s">
        <v>743</v>
      </c>
      <c r="J359" s="46"/>
      <c r="K359" s="40"/>
      <c r="N359" s="39"/>
      <c r="O359" s="28"/>
      <c r="P359" s="42" t="str">
        <f>CONCATENATE("Asi_",E359,"_Insulation")</f>
        <v>Asi_EdgeType_Insulation</v>
      </c>
      <c r="Q359" s="39" t="s">
        <v>591</v>
      </c>
      <c r="R359" s="39" t="s">
        <v>592</v>
      </c>
      <c r="S359" s="19"/>
      <c r="T359" s="26"/>
    </row>
    <row r="360" spans="1:33" outlineLevel="1" x14ac:dyDescent="0.25">
      <c r="A360" s="38"/>
      <c r="B360" s="38" t="s">
        <v>194</v>
      </c>
      <c r="C360" s="30" t="s">
        <v>544</v>
      </c>
      <c r="D360" s="30" t="s">
        <v>680</v>
      </c>
      <c r="E360" s="30" t="s">
        <v>695</v>
      </c>
      <c r="F360" s="31" t="s">
        <v>261</v>
      </c>
      <c r="G360" s="30"/>
      <c r="H360" s="31" t="s">
        <v>744</v>
      </c>
      <c r="I360" s="45"/>
      <c r="J360" s="45"/>
      <c r="K360" s="32"/>
      <c r="L360" s="30"/>
      <c r="M360" s="30"/>
      <c r="N360" s="30"/>
      <c r="O360" s="43"/>
      <c r="P360" s="53" t="str">
        <f t="shared" ref="P360" si="11">CONCATENATE("Asi_",E360)</f>
        <v>Asi_TypeOfPlastering</v>
      </c>
      <c r="Q360" s="39" t="s">
        <v>483</v>
      </c>
      <c r="R360" s="39" t="s">
        <v>484</v>
      </c>
      <c r="S360" s="31"/>
      <c r="T360" s="26"/>
    </row>
    <row r="361" spans="1:33" x14ac:dyDescent="0.25">
      <c r="A361" s="41"/>
      <c r="B361" s="41"/>
      <c r="C361" s="41"/>
      <c r="D361" s="41"/>
      <c r="E361" s="41"/>
      <c r="F361" s="41"/>
      <c r="G361" s="24"/>
      <c r="H361" s="44"/>
      <c r="I361" s="44"/>
      <c r="J361" s="46"/>
      <c r="K361" s="41"/>
      <c r="L361" s="41"/>
      <c r="M361" s="41"/>
      <c r="N361" s="28"/>
      <c r="O361" s="42"/>
    </row>
    <row r="362" spans="1:33" customFormat="1" ht="18.75" x14ac:dyDescent="0.3">
      <c r="A362" s="18" t="s">
        <v>754</v>
      </c>
      <c r="B362" s="18" t="s">
        <v>755</v>
      </c>
      <c r="C362" s="18"/>
      <c r="D362" s="5" t="str">
        <f>CONCATENATE("Anzahl Merkmale: ", COUNTA('Übersicht Entities'!$C$364:$C$377))</f>
        <v>Anzahl Merkmale: 14</v>
      </c>
      <c r="E362" s="5" t="s">
        <v>666</v>
      </c>
      <c r="F362" s="3"/>
      <c r="G362" s="3"/>
      <c r="H362" s="3"/>
      <c r="I362" s="18" t="s">
        <v>419</v>
      </c>
      <c r="J362" s="18"/>
      <c r="K362" s="3"/>
      <c r="L362" s="3"/>
      <c r="M362" s="3"/>
      <c r="N362" s="17"/>
      <c r="O362" s="18" t="s">
        <v>239</v>
      </c>
      <c r="P362" s="4" t="s">
        <v>715</v>
      </c>
      <c r="Q362" s="4" t="s">
        <v>723</v>
      </c>
      <c r="R362" s="4" t="s">
        <v>638</v>
      </c>
      <c r="S362" s="4"/>
      <c r="T362" s="10"/>
      <c r="U362" s="1"/>
      <c r="V362" s="1"/>
      <c r="W362" s="1"/>
      <c r="X362" s="1"/>
      <c r="Y362" s="1"/>
      <c r="Z362" s="1"/>
      <c r="AA362" s="1"/>
      <c r="AB362" s="1"/>
      <c r="AC362" s="1"/>
      <c r="AD362" s="1"/>
      <c r="AE362" s="1"/>
      <c r="AF362" s="1"/>
      <c r="AG362" s="1"/>
    </row>
    <row r="363" spans="1:33" s="20" customFormat="1" ht="31.5" outlineLevel="1" x14ac:dyDescent="0.25">
      <c r="A363" s="33" t="s">
        <v>671</v>
      </c>
      <c r="B363" s="33" t="s">
        <v>672</v>
      </c>
      <c r="C363" s="34" t="s">
        <v>240</v>
      </c>
      <c r="D363" s="34" t="s">
        <v>241</v>
      </c>
      <c r="E363" s="34" t="s">
        <v>242</v>
      </c>
      <c r="F363" s="34" t="s">
        <v>243</v>
      </c>
      <c r="G363" s="34" t="s">
        <v>244</v>
      </c>
      <c r="H363" s="35" t="s">
        <v>59</v>
      </c>
      <c r="I363" s="49" t="s">
        <v>417</v>
      </c>
      <c r="J363" s="34" t="s">
        <v>4</v>
      </c>
      <c r="K363" s="55" t="s">
        <v>729</v>
      </c>
      <c r="L363" s="54" t="s">
        <v>728</v>
      </c>
      <c r="M363" s="54" t="s">
        <v>730</v>
      </c>
      <c r="N363" s="54" t="s">
        <v>727</v>
      </c>
      <c r="O363" s="35" t="s">
        <v>435</v>
      </c>
      <c r="P363" s="35" t="s">
        <v>193</v>
      </c>
      <c r="Q363" s="34" t="s">
        <v>442</v>
      </c>
      <c r="R363" s="34" t="s">
        <v>609</v>
      </c>
      <c r="S363" s="49" t="s">
        <v>418</v>
      </c>
    </row>
    <row r="364" spans="1:33" outlineLevel="1" x14ac:dyDescent="0.25">
      <c r="A364" t="s">
        <v>194</v>
      </c>
      <c r="B364" t="s">
        <v>194</v>
      </c>
      <c r="C364" s="39" t="s">
        <v>192</v>
      </c>
      <c r="D364" s="39" t="s">
        <v>279</v>
      </c>
      <c r="E364" s="39" t="s">
        <v>280</v>
      </c>
      <c r="F364" s="19" t="s">
        <v>261</v>
      </c>
      <c r="G364" s="39"/>
      <c r="H364" s="19" t="s">
        <v>427</v>
      </c>
      <c r="J364" s="46"/>
      <c r="K364" s="40"/>
      <c r="L364" s="39" t="s">
        <v>5</v>
      </c>
      <c r="N364" s="39"/>
      <c r="O364" s="28"/>
      <c r="P364" s="42" t="str">
        <f t="shared" ref="P364:P377" si="12">CONCATENATE("Asi_",E364)</f>
        <v>Asi_MaterialCategory</v>
      </c>
      <c r="S364" s="19"/>
    </row>
    <row r="365" spans="1:33" outlineLevel="1" x14ac:dyDescent="0.25">
      <c r="A365" t="s">
        <v>194</v>
      </c>
      <c r="B365" t="s">
        <v>194</v>
      </c>
      <c r="C365" s="39" t="s">
        <v>238</v>
      </c>
      <c r="D365" s="39" t="s">
        <v>279</v>
      </c>
      <c r="E365" s="39" t="s">
        <v>281</v>
      </c>
      <c r="F365" s="19" t="s">
        <v>261</v>
      </c>
      <c r="G365" s="39"/>
      <c r="H365" s="19" t="s">
        <v>428</v>
      </c>
      <c r="J365" s="46"/>
      <c r="K365" s="40"/>
      <c r="L365" s="39" t="s">
        <v>5</v>
      </c>
      <c r="N365" s="39"/>
      <c r="O365" s="28"/>
      <c r="P365" s="42" t="str">
        <f t="shared" si="12"/>
        <v>Asi_ConstructionProduct</v>
      </c>
      <c r="S365" s="19"/>
    </row>
    <row r="366" spans="1:33" outlineLevel="1" x14ac:dyDescent="0.25">
      <c r="A366" s="38" t="s">
        <v>194</v>
      </c>
      <c r="B366" s="38" t="s">
        <v>194</v>
      </c>
      <c r="C366" s="39" t="s">
        <v>696</v>
      </c>
      <c r="D366" s="39" t="s">
        <v>279</v>
      </c>
      <c r="E366" s="39" t="s">
        <v>697</v>
      </c>
      <c r="F366" s="19" t="s">
        <v>261</v>
      </c>
      <c r="G366" s="39"/>
      <c r="H366" s="19" t="s">
        <v>428</v>
      </c>
      <c r="J366" s="46"/>
      <c r="K366" s="40"/>
      <c r="N366" s="39" t="s">
        <v>5</v>
      </c>
      <c r="O366" s="28"/>
      <c r="P366" s="42" t="str">
        <f t="shared" si="12"/>
        <v>Asi_ProductSpecification</v>
      </c>
      <c r="S366" s="19"/>
    </row>
    <row r="367" spans="1:33" outlineLevel="1" x14ac:dyDescent="0.25">
      <c r="A367" s="38"/>
      <c r="B367" s="38" t="s">
        <v>194</v>
      </c>
      <c r="C367" s="39" t="s">
        <v>684</v>
      </c>
      <c r="D367" s="39" t="s">
        <v>279</v>
      </c>
      <c r="E367" s="39" t="s">
        <v>685</v>
      </c>
      <c r="F367" s="19"/>
      <c r="G367" s="19" t="s">
        <v>686</v>
      </c>
      <c r="H367" s="19" t="s">
        <v>724</v>
      </c>
      <c r="J367" s="46"/>
      <c r="K367" s="40"/>
      <c r="N367" s="39"/>
      <c r="O367" s="28"/>
      <c r="P367" s="42" t="str">
        <f t="shared" si="12"/>
        <v>Asi_VaporDiffusionResistance</v>
      </c>
      <c r="Q367" s="39" t="s">
        <v>604</v>
      </c>
      <c r="R367" s="39" t="s">
        <v>605</v>
      </c>
      <c r="S367" s="19"/>
    </row>
    <row r="368" spans="1:33" outlineLevel="1" x14ac:dyDescent="0.25">
      <c r="A368" s="38"/>
      <c r="B368" s="38" t="s">
        <v>194</v>
      </c>
      <c r="C368" s="39" t="s">
        <v>528</v>
      </c>
      <c r="D368" s="39" t="s">
        <v>279</v>
      </c>
      <c r="E368" s="39" t="s">
        <v>687</v>
      </c>
      <c r="F368" s="19" t="s">
        <v>261</v>
      </c>
      <c r="G368" s="39"/>
      <c r="H368" s="19" t="s">
        <v>529</v>
      </c>
      <c r="J368" s="46"/>
      <c r="K368" s="40"/>
      <c r="N368" s="39"/>
      <c r="O368" s="28"/>
      <c r="P368" s="42" t="str">
        <f t="shared" si="12"/>
        <v>Asi_HazardClass</v>
      </c>
      <c r="Q368" s="39" t="s">
        <v>527</v>
      </c>
      <c r="R368" s="39" t="s">
        <v>530</v>
      </c>
      <c r="S368" s="19"/>
    </row>
    <row r="369" spans="1:19" outlineLevel="1" x14ac:dyDescent="0.25">
      <c r="A369" s="38"/>
      <c r="B369" s="38" t="s">
        <v>194</v>
      </c>
      <c r="C369" s="39" t="s">
        <v>452</v>
      </c>
      <c r="D369" s="39" t="s">
        <v>279</v>
      </c>
      <c r="E369" s="39" t="s">
        <v>688</v>
      </c>
      <c r="F369" s="19" t="s">
        <v>452</v>
      </c>
      <c r="G369" s="19" t="s">
        <v>689</v>
      </c>
      <c r="H369" s="19" t="s">
        <v>725</v>
      </c>
      <c r="J369" s="46"/>
      <c r="K369" s="40"/>
      <c r="N369" s="39"/>
      <c r="O369" s="28"/>
      <c r="P369" s="42" t="str">
        <f t="shared" si="12"/>
        <v>Asi_CompressiveStrength</v>
      </c>
      <c r="Q369" s="39" t="s">
        <v>451</v>
      </c>
      <c r="R369" s="39" t="s">
        <v>453</v>
      </c>
      <c r="S369" s="19"/>
    </row>
    <row r="370" spans="1:19" outlineLevel="1" x14ac:dyDescent="0.25">
      <c r="A370" s="52"/>
      <c r="B370" s="52" t="s">
        <v>194</v>
      </c>
      <c r="C370" s="39" t="s">
        <v>667</v>
      </c>
      <c r="D370" s="39" t="s">
        <v>668</v>
      </c>
      <c r="E370" s="39" t="s">
        <v>669</v>
      </c>
      <c r="F370" s="39" t="s">
        <v>235</v>
      </c>
      <c r="G370" s="39" t="s">
        <v>670</v>
      </c>
      <c r="H370" s="46" t="s">
        <v>675</v>
      </c>
      <c r="J370" s="39"/>
      <c r="K370" s="40"/>
      <c r="M370" s="39" t="s">
        <v>43</v>
      </c>
      <c r="N370" s="40"/>
      <c r="O370" s="26"/>
      <c r="P370" s="42" t="str">
        <f t="shared" si="12"/>
        <v>Asi_ThermalConductivity</v>
      </c>
      <c r="Q370" s="39" t="s">
        <v>606</v>
      </c>
      <c r="R370" s="39" t="s">
        <v>607</v>
      </c>
      <c r="S370" s="19"/>
    </row>
    <row r="371" spans="1:19" outlineLevel="1" x14ac:dyDescent="0.25">
      <c r="A371" s="38"/>
      <c r="B371" s="38" t="s">
        <v>194</v>
      </c>
      <c r="C371" s="39" t="s">
        <v>594</v>
      </c>
      <c r="D371" s="39" t="s">
        <v>681</v>
      </c>
      <c r="E371" s="39" t="s">
        <v>682</v>
      </c>
      <c r="F371" s="19" t="s">
        <v>594</v>
      </c>
      <c r="G371" s="39" t="s">
        <v>683</v>
      </c>
      <c r="H371" s="19" t="s">
        <v>595</v>
      </c>
      <c r="J371" s="46"/>
      <c r="K371" s="40"/>
      <c r="N371" s="39"/>
      <c r="O371" s="28"/>
      <c r="P371" s="42" t="str">
        <f t="shared" si="12"/>
        <v>Asi_MassDensity</v>
      </c>
      <c r="Q371" s="39" t="s">
        <v>593</v>
      </c>
      <c r="R371" s="39" t="s">
        <v>596</v>
      </c>
      <c r="S371" s="19"/>
    </row>
    <row r="372" spans="1:19" outlineLevel="1" x14ac:dyDescent="0.25">
      <c r="A372" s="38"/>
      <c r="B372" s="38" t="s">
        <v>194</v>
      </c>
      <c r="C372" s="39" t="s">
        <v>455</v>
      </c>
      <c r="D372" s="39" t="s">
        <v>677</v>
      </c>
      <c r="E372" s="39" t="s">
        <v>673</v>
      </c>
      <c r="F372" s="19" t="s">
        <v>503</v>
      </c>
      <c r="G372" s="39" t="s">
        <v>674</v>
      </c>
      <c r="H372" s="19" t="s">
        <v>455</v>
      </c>
      <c r="J372" s="46"/>
      <c r="K372" s="40"/>
      <c r="M372" s="39" t="s">
        <v>43</v>
      </c>
      <c r="N372" s="39"/>
      <c r="O372" s="28"/>
      <c r="P372" s="42" t="str">
        <f>CONCATENATE("Asi_",E372,"_Insulation")</f>
        <v>Asi_PerpendicularTensileStrength_Insulation</v>
      </c>
      <c r="Q372" s="39" t="s">
        <v>502</v>
      </c>
      <c r="R372" s="39" t="s">
        <v>504</v>
      </c>
      <c r="S372" s="19"/>
    </row>
    <row r="373" spans="1:19" outlineLevel="1" x14ac:dyDescent="0.25">
      <c r="A373" s="38"/>
      <c r="B373" s="38" t="s">
        <v>194</v>
      </c>
      <c r="C373" s="39" t="s">
        <v>676</v>
      </c>
      <c r="D373" s="39" t="s">
        <v>677</v>
      </c>
      <c r="E373" s="39" t="s">
        <v>678</v>
      </c>
      <c r="F373" s="19" t="s">
        <v>380</v>
      </c>
      <c r="G373" s="39" t="s">
        <v>381</v>
      </c>
      <c r="H373" s="19" t="s">
        <v>679</v>
      </c>
      <c r="J373" s="46"/>
      <c r="K373" s="40"/>
      <c r="N373" s="39"/>
      <c r="O373" s="28"/>
      <c r="P373" s="42" t="str">
        <f>CONCATENATE("Asi_",E373,"_Insulation")</f>
        <v>Asi_MechanicalFastener_Insulation</v>
      </c>
      <c r="S373" s="19"/>
    </row>
    <row r="374" spans="1:19" outlineLevel="1" x14ac:dyDescent="0.25">
      <c r="A374" s="38"/>
      <c r="B374" s="38" t="s">
        <v>194</v>
      </c>
      <c r="C374" s="39" t="s">
        <v>602</v>
      </c>
      <c r="D374" s="39" t="s">
        <v>677</v>
      </c>
      <c r="E374" s="39" t="s">
        <v>690</v>
      </c>
      <c r="F374" s="19" t="s">
        <v>380</v>
      </c>
      <c r="G374" s="39" t="s">
        <v>381</v>
      </c>
      <c r="H374" s="19" t="s">
        <v>691</v>
      </c>
      <c r="J374" s="46"/>
      <c r="K374" s="40"/>
      <c r="N374" s="39"/>
      <c r="O374" s="28"/>
      <c r="P374" s="42" t="str">
        <f>CONCATENATE("Asi_",E374,"_Insulation")</f>
        <v>Asi_SurfaceCoating_Insulation</v>
      </c>
      <c r="Q374" s="39" t="s">
        <v>601</v>
      </c>
      <c r="R374" s="39" t="s">
        <v>603</v>
      </c>
      <c r="S374" s="19"/>
    </row>
    <row r="375" spans="1:19" outlineLevel="1" x14ac:dyDescent="0.25">
      <c r="A375" s="38"/>
      <c r="B375" s="38" t="s">
        <v>194</v>
      </c>
      <c r="C375" s="39" t="s">
        <v>598</v>
      </c>
      <c r="D375" s="39" t="s">
        <v>677</v>
      </c>
      <c r="E375" s="39" t="s">
        <v>692</v>
      </c>
      <c r="F375" s="19"/>
      <c r="G375" s="39" t="s">
        <v>693</v>
      </c>
      <c r="H375" s="19" t="s">
        <v>599</v>
      </c>
      <c r="J375" s="46"/>
      <c r="K375" s="40"/>
      <c r="N375" s="39"/>
      <c r="O375" s="28"/>
      <c r="P375" s="42" t="str">
        <f>CONCATENATE("Asi_",E375,"_Insulation")</f>
        <v>Asi_Compressibility_Insulation</v>
      </c>
      <c r="Q375" s="39" t="s">
        <v>597</v>
      </c>
      <c r="R375" s="39" t="s">
        <v>600</v>
      </c>
      <c r="S375" s="19"/>
    </row>
    <row r="376" spans="1:19" outlineLevel="1" x14ac:dyDescent="0.25">
      <c r="A376" s="38"/>
      <c r="B376" s="38" t="s">
        <v>194</v>
      </c>
      <c r="C376" s="39" t="s">
        <v>476</v>
      </c>
      <c r="D376" s="39" t="s">
        <v>677</v>
      </c>
      <c r="E376" s="39" t="s">
        <v>694</v>
      </c>
      <c r="F376" s="19" t="s">
        <v>261</v>
      </c>
      <c r="G376" s="39"/>
      <c r="H376" s="36" t="s">
        <v>743</v>
      </c>
      <c r="J376" s="46"/>
      <c r="K376" s="40"/>
      <c r="N376" s="39"/>
      <c r="O376" s="28"/>
      <c r="P376" s="42" t="str">
        <f>CONCATENATE("Asi_",E376,"_Insulation")</f>
        <v>Asi_EdgeType_Insulation</v>
      </c>
      <c r="Q376" s="39" t="s">
        <v>591</v>
      </c>
      <c r="R376" s="39" t="s">
        <v>592</v>
      </c>
      <c r="S376" s="19"/>
    </row>
    <row r="377" spans="1:19" outlineLevel="1" x14ac:dyDescent="0.25">
      <c r="A377" s="38"/>
      <c r="B377" s="38" t="s">
        <v>194</v>
      </c>
      <c r="C377" s="30" t="s">
        <v>544</v>
      </c>
      <c r="D377" s="30" t="s">
        <v>680</v>
      </c>
      <c r="E377" s="30" t="s">
        <v>695</v>
      </c>
      <c r="F377" s="31" t="s">
        <v>261</v>
      </c>
      <c r="G377" s="30"/>
      <c r="H377" s="31" t="s">
        <v>744</v>
      </c>
      <c r="I377" s="45"/>
      <c r="J377" s="45"/>
      <c r="K377" s="32"/>
      <c r="L377" s="30"/>
      <c r="M377" s="30"/>
      <c r="N377" s="30"/>
      <c r="O377" s="43"/>
      <c r="P377" s="53" t="str">
        <f t="shared" si="12"/>
        <v>Asi_TypeOfPlastering</v>
      </c>
      <c r="Q377" s="39" t="s">
        <v>483</v>
      </c>
      <c r="R377" s="39" t="s">
        <v>484</v>
      </c>
      <c r="S377" s="31"/>
    </row>
    <row r="378" spans="1:19" s="41" customFormat="1" x14ac:dyDescent="0.25">
      <c r="G378" s="24"/>
      <c r="H378" s="44"/>
      <c r="I378" s="44"/>
      <c r="J378" s="42"/>
      <c r="N378" s="28"/>
      <c r="O378" s="42"/>
      <c r="P378" s="28"/>
    </row>
  </sheetData>
  <sheetProtection algorithmName="SHA-512" hashValue="noNdK0uPSuAX+98HhPJAOrjwYtYoxJxUAdAAD3omfrS3McSeuguG6c+YN6BTJ9UnUVS69lOji16DT/VVOFc1yg==" saltValue="7Soo76ad5KDMIKGSdVuLaQ==" spinCount="100000" sheet="1" objects="1" scenarios="1"/>
  <phoneticPr fontId="5" type="noConversion"/>
  <conditionalFormatting sqref="C9:C12 C15:C16">
    <cfRule type="containsText" dxfId="221" priority="6" operator="containsText" text="Asi">
      <formula>NOT(ISERROR(SEARCH("Asi",C9)))</formula>
    </cfRule>
  </conditionalFormatting>
  <conditionalFormatting sqref="C7">
    <cfRule type="containsText" dxfId="220" priority="5" operator="containsText" text="Asi">
      <formula>NOT(ISERROR(SEARCH("Asi",C7)))</formula>
    </cfRule>
  </conditionalFormatting>
  <conditionalFormatting sqref="C8">
    <cfRule type="containsText" dxfId="219" priority="4" operator="containsText" text="Asi">
      <formula>NOT(ISERROR(SEARCH("Asi",C8)))</formula>
    </cfRule>
  </conditionalFormatting>
  <conditionalFormatting sqref="C14">
    <cfRule type="containsText" dxfId="218" priority="3" operator="containsText" text="Asi">
      <formula>NOT(ISERROR(SEARCH("Asi",C14)))</formula>
    </cfRule>
  </conditionalFormatting>
  <conditionalFormatting sqref="C13">
    <cfRule type="containsText" dxfId="217" priority="2" operator="containsText" text="Asi">
      <formula>NOT(ISERROR(SEARCH("Asi",C13)))</formula>
    </cfRule>
  </conditionalFormatting>
  <dataValidations disablePrompts="1" count="1">
    <dataValidation type="list" allowBlank="1" showInputMessage="1" showErrorMessage="1" sqref="AA35:AA36 AA48:AA53 AA75 AA107 AA112 AA145 AA190:AA191 AA232 AA267 AA300" xr:uid="{99D9B4B2-24D3-478D-9FFC-141A4727C600}">
      <formula1>"angenommen, abgelehnt, mit Änderungen angenommen"</formula1>
    </dataValidation>
  </dataValidations>
  <hyperlinks>
    <hyperlink ref="F216" r:id="rId1" display="https://standards.buildingsmart.org/IFC/RELEASE/IFC4/ADD2_TC1/HTML/schema/ifcmeasureresource/lexical/ifccountmeasure.htm" xr:uid="{C2716A72-A93F-45AB-B987-6F9EDEBA51C1}"/>
    <hyperlink ref="F218" r:id="rId2" display="https://standards.buildingsmart.org/IFC/RELEASE/IFC4/ADD2_TC1/HTML/schema/ifcmeasureresource/lexical/ifcpositivelengthmeasure.htm" xr:uid="{E3BE97C0-DC96-4977-AB8B-9861C44A2C17}"/>
    <hyperlink ref="A3" r:id="rId3" xr:uid="{D11811DC-B59F-4D29-BA92-216323C98D1E}"/>
    <hyperlink ref="A55" r:id="rId4" xr:uid="{C2CA944A-F974-4FC2-ADB2-41399FDF26C7}"/>
    <hyperlink ref="A85" r:id="rId5" xr:uid="{F61E3651-6801-457B-B38C-54861A7A85D2}"/>
    <hyperlink ref="A124" r:id="rId6" xr:uid="{116EA430-F443-4F30-9DF1-D12CA02A51FB}"/>
    <hyperlink ref="A161" r:id="rId7" xr:uid="{897F28C1-9CE2-4422-BF43-7D5E981FAC4D}"/>
    <hyperlink ref="A211" r:id="rId8" xr:uid="{E6DA4CC7-36BD-4F88-89CE-0EDFA9754B74}"/>
    <hyperlink ref="A282" r:id="rId9" xr:uid="{3C07CA3C-FFB5-49E2-B0C5-A9100FE29E11}"/>
    <hyperlink ref="F256" r:id="rId10" display="https://standards.buildingsmart.org/IFC/RELEASE/IFC4/ADD2_TC1/HTML/schema/ifcmeasureresource/lexical/ifccountmeasure.htm" xr:uid="{7D9D10DC-76AE-4439-BDCE-9050482A5FC2}"/>
    <hyperlink ref="F258" r:id="rId11" display="https://standards.buildingsmart.org/IFC/RELEASE/IFC4/ADD2_TC1/HTML/schema/ifcmeasureresource/lexical/ifcpositivelengthmeasure.htm" xr:uid="{977D500C-B529-49B1-8759-42A11F737836}"/>
    <hyperlink ref="A248" r:id="rId12" display="IfcStair" xr:uid="{C5CF7181-8D06-41AD-87EF-529856D1AC3A}"/>
    <hyperlink ref="A318" r:id="rId13" xr:uid="{4F42B7EC-779C-4824-8031-7C4B11C8896C}"/>
    <hyperlink ref="A362" r:id="rId14" display="IfcMaterial" xr:uid="{562F0513-655D-4A91-8DE9-ABE20A68679D}"/>
  </hyperlinks>
  <pageMargins left="0.7" right="0.7" top="0.75" bottom="0.75" header="0.3" footer="0.3"/>
  <pageSetup paperSize="8" fitToHeight="0" orientation="landscape" r:id="rId15"/>
  <legacyDrawing r:id="rId16"/>
  <tableParts count="10">
    <tablePart r:id="rId17"/>
    <tablePart r:id="rId18"/>
    <tablePart r:id="rId19"/>
    <tablePart r:id="rId20"/>
    <tablePart r:id="rId21"/>
    <tablePart r:id="rId22"/>
    <tablePart r:id="rId23"/>
    <tablePart r:id="rId24"/>
    <tablePart r:id="rId25"/>
    <tablePart r:id="rId2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8E4C1-DC20-4C84-96BD-C659DB2234AE}">
  <dimension ref="A1:F162"/>
  <sheetViews>
    <sheetView zoomScale="85" zoomScaleNormal="85" workbookViewId="0">
      <pane xSplit="1" ySplit="1" topLeftCell="B2" activePane="bottomRight" state="frozen"/>
      <selection pane="topRight" activeCell="B1" sqref="B1"/>
      <selection pane="bottomLeft" activeCell="A2" sqref="A2"/>
      <selection pane="bottomRight" activeCell="C9" sqref="C9"/>
    </sheetView>
  </sheetViews>
  <sheetFormatPr baseColWidth="10" defaultColWidth="11.42578125" defaultRowHeight="15" x14ac:dyDescent="0.25"/>
  <cols>
    <col min="1" max="1" width="27.28515625" customWidth="1"/>
    <col min="2" max="2" width="27.28515625" style="37" customWidth="1"/>
    <col min="3" max="3" width="39.7109375" style="38" bestFit="1" customWidth="1"/>
    <col min="4" max="4" width="58.28515625" style="38" customWidth="1"/>
  </cols>
  <sheetData>
    <row r="1" spans="1:4" x14ac:dyDescent="0.25">
      <c r="A1" t="s">
        <v>661</v>
      </c>
      <c r="B1" s="2" t="s">
        <v>57</v>
      </c>
      <c r="C1" s="2" t="s">
        <v>58</v>
      </c>
      <c r="D1" s="2" t="s">
        <v>59</v>
      </c>
    </row>
    <row r="2" spans="1:4" x14ac:dyDescent="0.25">
      <c r="A2" s="17" t="s">
        <v>662</v>
      </c>
      <c r="B2" s="16" t="s">
        <v>14</v>
      </c>
      <c r="C2" s="38" t="s">
        <v>60</v>
      </c>
    </row>
    <row r="3" spans="1:4" x14ac:dyDescent="0.25">
      <c r="B3" s="37" t="s">
        <v>61</v>
      </c>
    </row>
    <row r="4" spans="1:4" x14ac:dyDescent="0.25">
      <c r="B4" s="37" t="s">
        <v>62</v>
      </c>
    </row>
    <row r="5" spans="1:4" x14ac:dyDescent="0.25">
      <c r="B5" s="37" t="s">
        <v>63</v>
      </c>
    </row>
    <row r="6" spans="1:4" x14ac:dyDescent="0.25">
      <c r="B6" s="38" t="s">
        <v>64</v>
      </c>
      <c r="D6" s="38" t="s">
        <v>65</v>
      </c>
    </row>
    <row r="7" spans="1:4" x14ac:dyDescent="0.25">
      <c r="B7" s="38" t="s">
        <v>66</v>
      </c>
      <c r="D7" s="38" t="s">
        <v>67</v>
      </c>
    </row>
    <row r="9" spans="1:4" x14ac:dyDescent="0.25">
      <c r="A9" s="17" t="s">
        <v>772</v>
      </c>
      <c r="B9" s="16" t="s">
        <v>15</v>
      </c>
      <c r="C9" s="38" t="s">
        <v>60</v>
      </c>
    </row>
    <row r="10" spans="1:4" x14ac:dyDescent="0.25">
      <c r="B10" s="37" t="s">
        <v>68</v>
      </c>
    </row>
    <row r="11" spans="1:4" x14ac:dyDescent="0.25">
      <c r="B11" s="37" t="s">
        <v>69</v>
      </c>
    </row>
    <row r="12" spans="1:4" x14ac:dyDescent="0.25">
      <c r="B12" s="37" t="s">
        <v>70</v>
      </c>
    </row>
    <row r="13" spans="1:4" x14ac:dyDescent="0.25">
      <c r="B13" s="37" t="s">
        <v>71</v>
      </c>
    </row>
    <row r="14" spans="1:4" x14ac:dyDescent="0.25">
      <c r="B14" s="37" t="s">
        <v>72</v>
      </c>
    </row>
    <row r="15" spans="1:4" x14ac:dyDescent="0.25">
      <c r="B15" s="37" t="s">
        <v>73</v>
      </c>
    </row>
    <row r="16" spans="1:4" x14ac:dyDescent="0.25">
      <c r="B16" s="37" t="s">
        <v>74</v>
      </c>
    </row>
    <row r="17" spans="1:3" x14ac:dyDescent="0.25">
      <c r="B17" s="37" t="s">
        <v>75</v>
      </c>
    </row>
    <row r="18" spans="1:3" x14ac:dyDescent="0.25">
      <c r="B18" s="37" t="s">
        <v>76</v>
      </c>
    </row>
    <row r="19" spans="1:3" x14ac:dyDescent="0.25">
      <c r="B19" s="37" t="s">
        <v>77</v>
      </c>
    </row>
    <row r="20" spans="1:3" x14ac:dyDescent="0.25">
      <c r="B20" s="37" t="s">
        <v>78</v>
      </c>
    </row>
    <row r="21" spans="1:3" x14ac:dyDescent="0.25">
      <c r="B21" s="37" t="s">
        <v>79</v>
      </c>
    </row>
    <row r="22" spans="1:3" x14ac:dyDescent="0.25">
      <c r="B22" s="37" t="s">
        <v>80</v>
      </c>
    </row>
    <row r="23" spans="1:3" x14ac:dyDescent="0.25">
      <c r="B23" s="37" t="s">
        <v>81</v>
      </c>
    </row>
    <row r="24" spans="1:3" x14ac:dyDescent="0.25">
      <c r="B24" s="37" t="s">
        <v>82</v>
      </c>
    </row>
    <row r="25" spans="1:3" x14ac:dyDescent="0.25">
      <c r="B25" s="37" t="s">
        <v>83</v>
      </c>
    </row>
    <row r="26" spans="1:3" x14ac:dyDescent="0.25">
      <c r="B26" s="37" t="s">
        <v>84</v>
      </c>
    </row>
    <row r="27" spans="1:3" x14ac:dyDescent="0.25">
      <c r="B27" s="38" t="s">
        <v>64</v>
      </c>
    </row>
    <row r="28" spans="1:3" x14ac:dyDescent="0.25">
      <c r="B28" s="38" t="s">
        <v>66</v>
      </c>
    </row>
    <row r="30" spans="1:3" x14ac:dyDescent="0.25">
      <c r="A30" s="17" t="s">
        <v>773</v>
      </c>
      <c r="B30" s="16" t="s">
        <v>16</v>
      </c>
      <c r="C30" s="38" t="s">
        <v>60</v>
      </c>
    </row>
    <row r="31" spans="1:3" x14ac:dyDescent="0.25">
      <c r="B31" s="37" t="s">
        <v>85</v>
      </c>
    </row>
    <row r="32" spans="1:3" x14ac:dyDescent="0.25">
      <c r="B32" s="37" t="s">
        <v>86</v>
      </c>
    </row>
    <row r="33" spans="2:2" x14ac:dyDescent="0.25">
      <c r="B33" s="37" t="s">
        <v>87</v>
      </c>
    </row>
    <row r="34" spans="2:2" x14ac:dyDescent="0.25">
      <c r="B34" s="37" t="s">
        <v>88</v>
      </c>
    </row>
    <row r="35" spans="2:2" x14ac:dyDescent="0.25">
      <c r="B35" s="37" t="s">
        <v>89</v>
      </c>
    </row>
    <row r="36" spans="2:2" x14ac:dyDescent="0.25">
      <c r="B36" s="37" t="s">
        <v>90</v>
      </c>
    </row>
    <row r="37" spans="2:2" x14ac:dyDescent="0.25">
      <c r="B37" s="37" t="s">
        <v>91</v>
      </c>
    </row>
    <row r="38" spans="2:2" x14ac:dyDescent="0.25">
      <c r="B38" s="37" t="s">
        <v>92</v>
      </c>
    </row>
    <row r="39" spans="2:2" x14ac:dyDescent="0.25">
      <c r="B39" s="37" t="s">
        <v>93</v>
      </c>
    </row>
    <row r="40" spans="2:2" x14ac:dyDescent="0.25">
      <c r="B40" s="37" t="s">
        <v>94</v>
      </c>
    </row>
    <row r="41" spans="2:2" x14ac:dyDescent="0.25">
      <c r="B41" s="37" t="s">
        <v>95</v>
      </c>
    </row>
    <row r="42" spans="2:2" x14ac:dyDescent="0.25">
      <c r="B42" s="37" t="s">
        <v>96</v>
      </c>
    </row>
    <row r="43" spans="2:2" x14ac:dyDescent="0.25">
      <c r="B43" s="37" t="s">
        <v>97</v>
      </c>
    </row>
    <row r="44" spans="2:2" x14ac:dyDescent="0.25">
      <c r="B44" s="37" t="s">
        <v>98</v>
      </c>
    </row>
    <row r="45" spans="2:2" x14ac:dyDescent="0.25">
      <c r="B45" s="37" t="s">
        <v>99</v>
      </c>
    </row>
    <row r="46" spans="2:2" x14ac:dyDescent="0.25">
      <c r="B46" s="37" t="s">
        <v>100</v>
      </c>
    </row>
    <row r="47" spans="2:2" x14ac:dyDescent="0.25">
      <c r="B47" s="37" t="s">
        <v>101</v>
      </c>
    </row>
    <row r="48" spans="2:2" x14ac:dyDescent="0.25">
      <c r="B48" s="37" t="s">
        <v>102</v>
      </c>
    </row>
    <row r="49" spans="1:4" x14ac:dyDescent="0.25">
      <c r="B49" s="37" t="s">
        <v>103</v>
      </c>
    </row>
    <row r="50" spans="1:4" x14ac:dyDescent="0.25">
      <c r="B50" s="37" t="s">
        <v>104</v>
      </c>
    </row>
    <row r="51" spans="1:4" x14ac:dyDescent="0.25">
      <c r="B51" s="37" t="s">
        <v>105</v>
      </c>
    </row>
    <row r="52" spans="1:4" x14ac:dyDescent="0.25">
      <c r="B52" s="37" t="s">
        <v>106</v>
      </c>
    </row>
    <row r="53" spans="1:4" x14ac:dyDescent="0.25">
      <c r="B53" s="37" t="s">
        <v>107</v>
      </c>
    </row>
    <row r="54" spans="1:4" x14ac:dyDescent="0.25">
      <c r="B54" s="37" t="s">
        <v>108</v>
      </c>
    </row>
    <row r="55" spans="1:4" x14ac:dyDescent="0.25">
      <c r="B55" s="37" t="s">
        <v>109</v>
      </c>
    </row>
    <row r="56" spans="1:4" x14ac:dyDescent="0.25">
      <c r="B56" s="37" t="s">
        <v>110</v>
      </c>
    </row>
    <row r="57" spans="1:4" x14ac:dyDescent="0.25">
      <c r="B57" s="38" t="s">
        <v>64</v>
      </c>
      <c r="D57" s="38" t="s">
        <v>65</v>
      </c>
    </row>
    <row r="58" spans="1:4" x14ac:dyDescent="0.25">
      <c r="B58" s="38" t="s">
        <v>66</v>
      </c>
      <c r="D58" s="38" t="s">
        <v>67</v>
      </c>
    </row>
    <row r="61" spans="1:4" x14ac:dyDescent="0.25">
      <c r="A61" s="16" t="s">
        <v>663</v>
      </c>
      <c r="B61" s="16" t="s">
        <v>18</v>
      </c>
      <c r="C61" s="38" t="s">
        <v>60</v>
      </c>
    </row>
    <row r="62" spans="1:4" x14ac:dyDescent="0.25">
      <c r="B62" s="38" t="s">
        <v>64</v>
      </c>
      <c r="D62" s="38" t="s">
        <v>65</v>
      </c>
    </row>
    <row r="63" spans="1:4" x14ac:dyDescent="0.25">
      <c r="B63" s="38" t="s">
        <v>66</v>
      </c>
      <c r="D63" s="38" t="s">
        <v>67</v>
      </c>
    </row>
    <row r="64" spans="1:4" x14ac:dyDescent="0.25">
      <c r="B64" s="37" t="s">
        <v>112</v>
      </c>
    </row>
    <row r="65" spans="1:4" x14ac:dyDescent="0.25">
      <c r="B65" s="37" t="s">
        <v>113</v>
      </c>
    </row>
    <row r="66" spans="1:4" x14ac:dyDescent="0.25">
      <c r="B66" s="37" t="s">
        <v>114</v>
      </c>
    </row>
    <row r="67" spans="1:4" x14ac:dyDescent="0.25">
      <c r="B67" s="37" t="s">
        <v>115</v>
      </c>
    </row>
    <row r="68" spans="1:4" x14ac:dyDescent="0.25">
      <c r="B68" s="37" t="s">
        <v>116</v>
      </c>
    </row>
    <row r="69" spans="1:4" x14ac:dyDescent="0.25">
      <c r="B69" s="37" t="s">
        <v>117</v>
      </c>
    </row>
    <row r="70" spans="1:4" x14ac:dyDescent="0.25">
      <c r="B70" s="37" t="s">
        <v>118</v>
      </c>
    </row>
    <row r="71" spans="1:4" x14ac:dyDescent="0.25">
      <c r="B71" s="37" t="s">
        <v>119</v>
      </c>
    </row>
    <row r="72" spans="1:4" x14ac:dyDescent="0.25">
      <c r="B72" s="37" t="s">
        <v>120</v>
      </c>
    </row>
    <row r="73" spans="1:4" x14ac:dyDescent="0.25">
      <c r="B73" s="37" t="s">
        <v>121</v>
      </c>
    </row>
    <row r="74" spans="1:4" x14ac:dyDescent="0.25">
      <c r="B74" s="37" t="s">
        <v>122</v>
      </c>
    </row>
    <row r="75" spans="1:4" x14ac:dyDescent="0.25">
      <c r="B75" s="37" t="s">
        <v>123</v>
      </c>
    </row>
    <row r="76" spans="1:4" x14ac:dyDescent="0.25">
      <c r="B76" s="37" t="s">
        <v>124</v>
      </c>
    </row>
    <row r="77" spans="1:4" ht="90" x14ac:dyDescent="0.25">
      <c r="B77" s="37" t="s">
        <v>125</v>
      </c>
      <c r="D77" s="38" t="s">
        <v>126</v>
      </c>
    </row>
    <row r="80" spans="1:4" ht="45" x14ac:dyDescent="0.25">
      <c r="A80" s="17" t="s">
        <v>774</v>
      </c>
      <c r="B80" s="17" t="s">
        <v>47</v>
      </c>
      <c r="C80" s="38" t="s">
        <v>127</v>
      </c>
      <c r="D80" s="38" t="s">
        <v>128</v>
      </c>
    </row>
    <row r="81" spans="1:6" x14ac:dyDescent="0.25">
      <c r="B81" s="38" t="s">
        <v>64</v>
      </c>
    </row>
    <row r="82" spans="1:6" x14ac:dyDescent="0.25">
      <c r="B82" s="38" t="s">
        <v>66</v>
      </c>
    </row>
    <row r="85" spans="1:6" x14ac:dyDescent="0.25">
      <c r="A85" s="16" t="s">
        <v>664</v>
      </c>
      <c r="B85" s="16" t="s">
        <v>192</v>
      </c>
      <c r="C85" s="19" t="s">
        <v>659</v>
      </c>
      <c r="D85" s="39" t="s">
        <v>280</v>
      </c>
      <c r="E85" s="19"/>
      <c r="F85" s="39"/>
    </row>
    <row r="86" spans="1:6" x14ac:dyDescent="0.25">
      <c r="B86" s="38" t="s">
        <v>64</v>
      </c>
    </row>
    <row r="87" spans="1:6" x14ac:dyDescent="0.25">
      <c r="B87" s="38" t="s">
        <v>66</v>
      </c>
    </row>
    <row r="88" spans="1:6" x14ac:dyDescent="0.25">
      <c r="B88" t="s">
        <v>775</v>
      </c>
    </row>
    <row r="89" spans="1:6" x14ac:dyDescent="0.25">
      <c r="B89" t="s">
        <v>776</v>
      </c>
    </row>
    <row r="90" spans="1:6" x14ac:dyDescent="0.25">
      <c r="B90" t="s">
        <v>777</v>
      </c>
    </row>
    <row r="91" spans="1:6" x14ac:dyDescent="0.25">
      <c r="B91" t="s">
        <v>778</v>
      </c>
    </row>
    <row r="92" spans="1:6" x14ac:dyDescent="0.25">
      <c r="B92" t="s">
        <v>779</v>
      </c>
    </row>
    <row r="93" spans="1:6" x14ac:dyDescent="0.25">
      <c r="B93" t="s">
        <v>780</v>
      </c>
    </row>
    <row r="94" spans="1:6" x14ac:dyDescent="0.25">
      <c r="B94" t="s">
        <v>781</v>
      </c>
    </row>
    <row r="95" spans="1:6" x14ac:dyDescent="0.25">
      <c r="B95" t="s">
        <v>782</v>
      </c>
    </row>
    <row r="96" spans="1:6" x14ac:dyDescent="0.25">
      <c r="B96" t="s">
        <v>783</v>
      </c>
    </row>
    <row r="97" spans="2:2" x14ac:dyDescent="0.25">
      <c r="B97" t="s">
        <v>784</v>
      </c>
    </row>
    <row r="98" spans="2:2" x14ac:dyDescent="0.25">
      <c r="B98" t="s">
        <v>785</v>
      </c>
    </row>
    <row r="99" spans="2:2" x14ac:dyDescent="0.25">
      <c r="B99" t="s">
        <v>786</v>
      </c>
    </row>
    <row r="100" spans="2:2" x14ac:dyDescent="0.25">
      <c r="B100" t="s">
        <v>787</v>
      </c>
    </row>
    <row r="101" spans="2:2" x14ac:dyDescent="0.25">
      <c r="B101" t="s">
        <v>788</v>
      </c>
    </row>
    <row r="102" spans="2:2" x14ac:dyDescent="0.25">
      <c r="B102" t="s">
        <v>789</v>
      </c>
    </row>
    <row r="103" spans="2:2" x14ac:dyDescent="0.25">
      <c r="B103" t="s">
        <v>790</v>
      </c>
    </row>
    <row r="104" spans="2:2" x14ac:dyDescent="0.25">
      <c r="B104" t="s">
        <v>791</v>
      </c>
    </row>
    <row r="105" spans="2:2" x14ac:dyDescent="0.25">
      <c r="B105" t="s">
        <v>792</v>
      </c>
    </row>
    <row r="106" spans="2:2" x14ac:dyDescent="0.25">
      <c r="B106" t="s">
        <v>793</v>
      </c>
    </row>
    <row r="107" spans="2:2" x14ac:dyDescent="0.25">
      <c r="B107" t="s">
        <v>794</v>
      </c>
    </row>
    <row r="108" spans="2:2" x14ac:dyDescent="0.25">
      <c r="B108" t="s">
        <v>795</v>
      </c>
    </row>
    <row r="109" spans="2:2" x14ac:dyDescent="0.25">
      <c r="B109" t="s">
        <v>796</v>
      </c>
    </row>
    <row r="110" spans="2:2" x14ac:dyDescent="0.25">
      <c r="B110" t="s">
        <v>797</v>
      </c>
    </row>
    <row r="111" spans="2:2" x14ac:dyDescent="0.25">
      <c r="B111" t="s">
        <v>798</v>
      </c>
    </row>
    <row r="112" spans="2:2" x14ac:dyDescent="0.25">
      <c r="B112" t="s">
        <v>799</v>
      </c>
    </row>
    <row r="113" spans="2:2" x14ac:dyDescent="0.25">
      <c r="B113" t="s">
        <v>800</v>
      </c>
    </row>
    <row r="114" spans="2:2" x14ac:dyDescent="0.25">
      <c r="B114" t="s">
        <v>801</v>
      </c>
    </row>
    <row r="115" spans="2:2" x14ac:dyDescent="0.25">
      <c r="B115" t="s">
        <v>802</v>
      </c>
    </row>
    <row r="116" spans="2:2" x14ac:dyDescent="0.25">
      <c r="B116" t="s">
        <v>803</v>
      </c>
    </row>
    <row r="117" spans="2:2" x14ac:dyDescent="0.25">
      <c r="B117" t="s">
        <v>804</v>
      </c>
    </row>
    <row r="118" spans="2:2" x14ac:dyDescent="0.25">
      <c r="B118" t="s">
        <v>805</v>
      </c>
    </row>
    <row r="119" spans="2:2" x14ac:dyDescent="0.25">
      <c r="B119" t="s">
        <v>806</v>
      </c>
    </row>
    <row r="120" spans="2:2" x14ac:dyDescent="0.25">
      <c r="B120" t="s">
        <v>807</v>
      </c>
    </row>
    <row r="121" spans="2:2" x14ac:dyDescent="0.25">
      <c r="B121" t="s">
        <v>808</v>
      </c>
    </row>
    <row r="122" spans="2:2" x14ac:dyDescent="0.25">
      <c r="B122" t="s">
        <v>809</v>
      </c>
    </row>
    <row r="123" spans="2:2" x14ac:dyDescent="0.25">
      <c r="B123" t="s">
        <v>810</v>
      </c>
    </row>
    <row r="124" spans="2:2" x14ac:dyDescent="0.25">
      <c r="B124" t="s">
        <v>811</v>
      </c>
    </row>
    <row r="125" spans="2:2" x14ac:dyDescent="0.25">
      <c r="B125" t="s">
        <v>812</v>
      </c>
    </row>
    <row r="126" spans="2:2" x14ac:dyDescent="0.25">
      <c r="B126" t="s">
        <v>813</v>
      </c>
    </row>
    <row r="127" spans="2:2" x14ac:dyDescent="0.25">
      <c r="B127" t="s">
        <v>814</v>
      </c>
    </row>
    <row r="128" spans="2:2" x14ac:dyDescent="0.25">
      <c r="B128" t="s">
        <v>815</v>
      </c>
    </row>
    <row r="129" spans="1:6" x14ac:dyDescent="0.25">
      <c r="B129" t="s">
        <v>816</v>
      </c>
    </row>
    <row r="130" spans="1:6" x14ac:dyDescent="0.25">
      <c r="B130" t="s">
        <v>817</v>
      </c>
    </row>
    <row r="132" spans="1:6" x14ac:dyDescent="0.25">
      <c r="A132" s="16" t="s">
        <v>665</v>
      </c>
      <c r="B132" s="16" t="s">
        <v>238</v>
      </c>
      <c r="C132" s="19" t="s">
        <v>428</v>
      </c>
      <c r="D132" s="39" t="s">
        <v>281</v>
      </c>
      <c r="E132" s="19"/>
      <c r="F132" s="39"/>
    </row>
    <row r="133" spans="1:6" x14ac:dyDescent="0.25">
      <c r="B133" s="38" t="s">
        <v>64</v>
      </c>
    </row>
    <row r="134" spans="1:6" x14ac:dyDescent="0.25">
      <c r="B134" s="38" t="s">
        <v>66</v>
      </c>
    </row>
    <row r="137" spans="1:6" x14ac:dyDescent="0.25">
      <c r="A137" s="16" t="s">
        <v>748</v>
      </c>
      <c r="B137" s="16" t="s">
        <v>476</v>
      </c>
    </row>
    <row r="138" spans="1:6" x14ac:dyDescent="0.25">
      <c r="B138" s="38" t="s">
        <v>64</v>
      </c>
    </row>
    <row r="139" spans="1:6" x14ac:dyDescent="0.25">
      <c r="B139" s="38" t="s">
        <v>66</v>
      </c>
    </row>
    <row r="140" spans="1:6" x14ac:dyDescent="0.25">
      <c r="B140" s="37" t="s">
        <v>745</v>
      </c>
    </row>
    <row r="141" spans="1:6" x14ac:dyDescent="0.25">
      <c r="B141" s="37" t="s">
        <v>746</v>
      </c>
    </row>
    <row r="142" spans="1:6" x14ac:dyDescent="0.25">
      <c r="B142" s="37" t="s">
        <v>747</v>
      </c>
    </row>
    <row r="144" spans="1:6" x14ac:dyDescent="0.25">
      <c r="A144" s="16" t="s">
        <v>749</v>
      </c>
      <c r="B144" s="16" t="s">
        <v>544</v>
      </c>
    </row>
    <row r="145" spans="1:2" x14ac:dyDescent="0.25">
      <c r="B145" s="38" t="s">
        <v>64</v>
      </c>
    </row>
    <row r="146" spans="1:2" x14ac:dyDescent="0.25">
      <c r="B146" s="38" t="s">
        <v>66</v>
      </c>
    </row>
    <row r="147" spans="1:2" x14ac:dyDescent="0.25">
      <c r="B147" s="37" t="s">
        <v>750</v>
      </c>
    </row>
    <row r="148" spans="1:2" x14ac:dyDescent="0.25">
      <c r="B148" s="37" t="s">
        <v>751</v>
      </c>
    </row>
    <row r="149" spans="1:2" x14ac:dyDescent="0.25">
      <c r="B149" s="37" t="s">
        <v>752</v>
      </c>
    </row>
    <row r="151" spans="1:2" x14ac:dyDescent="0.25">
      <c r="A151" s="16" t="s">
        <v>818</v>
      </c>
      <c r="B151" s="16" t="s">
        <v>236</v>
      </c>
    </row>
    <row r="152" spans="1:2" x14ac:dyDescent="0.25">
      <c r="B152" s="38" t="s">
        <v>64</v>
      </c>
    </row>
    <row r="153" spans="1:2" x14ac:dyDescent="0.25">
      <c r="B153" s="38" t="s">
        <v>66</v>
      </c>
    </row>
    <row r="154" spans="1:2" x14ac:dyDescent="0.25">
      <c r="B154" s="37" t="s">
        <v>819</v>
      </c>
    </row>
    <row r="155" spans="1:2" x14ac:dyDescent="0.25">
      <c r="B155" s="37" t="s">
        <v>820</v>
      </c>
    </row>
    <row r="156" spans="1:2" x14ac:dyDescent="0.25">
      <c r="B156" s="37" t="s">
        <v>821</v>
      </c>
    </row>
    <row r="157" spans="1:2" x14ac:dyDescent="0.25">
      <c r="B157" s="37" t="s">
        <v>822</v>
      </c>
    </row>
    <row r="158" spans="1:2" x14ac:dyDescent="0.25">
      <c r="B158" s="37" t="s">
        <v>823</v>
      </c>
    </row>
    <row r="159" spans="1:2" x14ac:dyDescent="0.25">
      <c r="B159" s="37" t="s">
        <v>824</v>
      </c>
    </row>
    <row r="160" spans="1:2" x14ac:dyDescent="0.25">
      <c r="B160" s="37" t="s">
        <v>53</v>
      </c>
    </row>
    <row r="161" spans="2:2" x14ac:dyDescent="0.25">
      <c r="B161" s="37" t="s">
        <v>825</v>
      </c>
    </row>
    <row r="162" spans="2:2" x14ac:dyDescent="0.25">
      <c r="B162" s="37" t="s">
        <v>54</v>
      </c>
    </row>
  </sheetData>
  <sheetProtection algorithmName="SHA-512" hashValue="mixyoJo1PxyIaJwTv8t1ZFebY/hiAIW5sAXc/PLDLa8l0lo9FlkmrPmhemCjFdjZnxHv4KML9tPOn+n8lOcQoQ==" saltValue="2dlWYzwucsWvb8DJck9AJw==" spinCount="100000" sheet="1" objects="1" scenarios="1"/>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395F9-C3CA-412F-8C6E-2EC943001DBF}">
  <sheetPr>
    <pageSetUpPr fitToPage="1"/>
  </sheetPr>
  <dimension ref="A1:C44"/>
  <sheetViews>
    <sheetView workbookViewId="0">
      <selection activeCell="A14" sqref="A14"/>
    </sheetView>
  </sheetViews>
  <sheetFormatPr baseColWidth="10" defaultColWidth="11.42578125" defaultRowHeight="15" x14ac:dyDescent="0.25"/>
  <cols>
    <col min="1" max="1" width="50.7109375" bestFit="1" customWidth="1"/>
    <col min="2" max="2" width="18.5703125" customWidth="1"/>
    <col min="3" max="3" width="46.5703125" bestFit="1" customWidth="1"/>
  </cols>
  <sheetData>
    <row r="1" spans="1:3" x14ac:dyDescent="0.25">
      <c r="A1" s="14" t="s">
        <v>129</v>
      </c>
      <c r="C1" s="14" t="s">
        <v>130</v>
      </c>
    </row>
    <row r="2" spans="1:3" x14ac:dyDescent="0.25">
      <c r="A2" s="15" t="s">
        <v>64</v>
      </c>
      <c r="C2" s="15" t="s">
        <v>64</v>
      </c>
    </row>
    <row r="3" spans="1:3" x14ac:dyDescent="0.25">
      <c r="A3" s="15" t="s">
        <v>66</v>
      </c>
      <c r="C3" s="15" t="s">
        <v>66</v>
      </c>
    </row>
    <row r="4" spans="1:3" x14ac:dyDescent="0.25">
      <c r="A4" s="6" t="s">
        <v>131</v>
      </c>
      <c r="C4" s="11" t="s">
        <v>132</v>
      </c>
    </row>
    <row r="5" spans="1:3" x14ac:dyDescent="0.25">
      <c r="A5" s="8" t="s">
        <v>133</v>
      </c>
      <c r="C5" s="12" t="s">
        <v>5</v>
      </c>
    </row>
    <row r="6" spans="1:3" x14ac:dyDescent="0.25">
      <c r="A6" s="8" t="s">
        <v>134</v>
      </c>
      <c r="C6" s="11" t="s">
        <v>135</v>
      </c>
    </row>
    <row r="7" spans="1:3" x14ac:dyDescent="0.25">
      <c r="A7" s="8" t="s">
        <v>136</v>
      </c>
      <c r="C7" s="13" t="s">
        <v>137</v>
      </c>
    </row>
    <row r="8" spans="1:3" x14ac:dyDescent="0.25">
      <c r="A8" s="8" t="s">
        <v>138</v>
      </c>
      <c r="C8" s="11" t="s">
        <v>45</v>
      </c>
    </row>
    <row r="9" spans="1:3" x14ac:dyDescent="0.25">
      <c r="A9" s="4" t="s">
        <v>138</v>
      </c>
      <c r="C9" s="12" t="s">
        <v>7</v>
      </c>
    </row>
    <row r="10" spans="1:3" x14ac:dyDescent="0.25">
      <c r="A10" s="8" t="s">
        <v>139</v>
      </c>
      <c r="C10" s="11" t="s">
        <v>43</v>
      </c>
    </row>
    <row r="11" spans="1:3" x14ac:dyDescent="0.25">
      <c r="A11" s="8" t="s">
        <v>140</v>
      </c>
      <c r="C11" s="12" t="s">
        <v>141</v>
      </c>
    </row>
    <row r="12" spans="1:3" x14ac:dyDescent="0.25">
      <c r="A12" s="8" t="s">
        <v>142</v>
      </c>
      <c r="C12" s="13" t="s">
        <v>143</v>
      </c>
    </row>
    <row r="13" spans="1:3" x14ac:dyDescent="0.25">
      <c r="A13" s="8" t="s">
        <v>144</v>
      </c>
      <c r="C13" s="13" t="s">
        <v>145</v>
      </c>
    </row>
    <row r="14" spans="1:3" x14ac:dyDescent="0.25">
      <c r="A14" s="8" t="s">
        <v>146</v>
      </c>
      <c r="C14" s="13" t="s">
        <v>147</v>
      </c>
    </row>
    <row r="15" spans="1:3" x14ac:dyDescent="0.25">
      <c r="A15" s="8" t="s">
        <v>4</v>
      </c>
      <c r="C15" s="13" t="s">
        <v>148</v>
      </c>
    </row>
    <row r="16" spans="1:3" x14ac:dyDescent="0.25">
      <c r="A16" s="8" t="s">
        <v>12</v>
      </c>
      <c r="C16" s="13" t="s">
        <v>149</v>
      </c>
    </row>
    <row r="17" spans="1:3" x14ac:dyDescent="0.25">
      <c r="A17" s="8" t="s">
        <v>40</v>
      </c>
      <c r="C17" s="13" t="s">
        <v>150</v>
      </c>
    </row>
    <row r="18" spans="1:3" x14ac:dyDescent="0.25">
      <c r="A18" s="8" t="s">
        <v>151</v>
      </c>
      <c r="C18" s="13" t="s">
        <v>51</v>
      </c>
    </row>
    <row r="19" spans="1:3" x14ac:dyDescent="0.25">
      <c r="A19" s="9" t="s">
        <v>416</v>
      </c>
      <c r="C19" s="13" t="s">
        <v>152</v>
      </c>
    </row>
    <row r="20" spans="1:3" x14ac:dyDescent="0.25">
      <c r="A20" s="8"/>
      <c r="C20" s="13" t="s">
        <v>153</v>
      </c>
    </row>
    <row r="21" spans="1:3" x14ac:dyDescent="0.25">
      <c r="A21" s="8" t="s">
        <v>154</v>
      </c>
      <c r="C21" s="13" t="s">
        <v>155</v>
      </c>
    </row>
    <row r="22" spans="1:3" x14ac:dyDescent="0.25">
      <c r="A22" s="8" t="s">
        <v>156</v>
      </c>
      <c r="C22" s="11" t="s">
        <v>157</v>
      </c>
    </row>
    <row r="23" spans="1:3" x14ac:dyDescent="0.25">
      <c r="A23" s="8" t="s">
        <v>14</v>
      </c>
      <c r="C23" s="12" t="s">
        <v>158</v>
      </c>
    </row>
    <row r="24" spans="1:3" x14ac:dyDescent="0.25">
      <c r="A24" s="8" t="s">
        <v>159</v>
      </c>
      <c r="C24" s="11" t="s">
        <v>160</v>
      </c>
    </row>
    <row r="25" spans="1:3" x14ac:dyDescent="0.25">
      <c r="A25" s="8" t="s">
        <v>161</v>
      </c>
      <c r="C25" s="12" t="s">
        <v>162</v>
      </c>
    </row>
    <row r="26" spans="1:3" x14ac:dyDescent="0.25">
      <c r="A26" s="8" t="s">
        <v>163</v>
      </c>
      <c r="C26" s="13" t="s">
        <v>164</v>
      </c>
    </row>
    <row r="27" spans="1:3" x14ac:dyDescent="0.25">
      <c r="A27" s="8" t="s">
        <v>165</v>
      </c>
      <c r="C27" s="13" t="s">
        <v>166</v>
      </c>
    </row>
    <row r="28" spans="1:3" x14ac:dyDescent="0.25">
      <c r="A28" s="8" t="s">
        <v>167</v>
      </c>
      <c r="C28" s="13" t="s">
        <v>168</v>
      </c>
    </row>
    <row r="29" spans="1:3" x14ac:dyDescent="0.25">
      <c r="A29" s="7" t="s">
        <v>169</v>
      </c>
      <c r="C29" s="13" t="s">
        <v>170</v>
      </c>
    </row>
    <row r="30" spans="1:3" x14ac:dyDescent="0.25">
      <c r="A30" s="8" t="s">
        <v>171</v>
      </c>
      <c r="C30" s="11" t="s">
        <v>172</v>
      </c>
    </row>
    <row r="31" spans="1:3" x14ac:dyDescent="0.25">
      <c r="A31" s="8" t="s">
        <v>173</v>
      </c>
      <c r="C31" s="12" t="s">
        <v>174</v>
      </c>
    </row>
    <row r="32" spans="1:3" x14ac:dyDescent="0.25">
      <c r="A32" s="8" t="s">
        <v>175</v>
      </c>
      <c r="C32" s="13" t="s">
        <v>176</v>
      </c>
    </row>
    <row r="33" spans="1:3" x14ac:dyDescent="0.25">
      <c r="A33" s="8" t="s">
        <v>177</v>
      </c>
      <c r="C33" s="13" t="s">
        <v>178</v>
      </c>
    </row>
    <row r="34" spans="1:3" x14ac:dyDescent="0.25">
      <c r="A34" s="8" t="s">
        <v>179</v>
      </c>
      <c r="C34" s="13" t="s">
        <v>180</v>
      </c>
    </row>
    <row r="35" spans="1:3" x14ac:dyDescent="0.25">
      <c r="C35" s="13" t="s">
        <v>181</v>
      </c>
    </row>
    <row r="36" spans="1:3" x14ac:dyDescent="0.25">
      <c r="C36" s="13" t="s">
        <v>43</v>
      </c>
    </row>
    <row r="37" spans="1:3" x14ac:dyDescent="0.25">
      <c r="C37" s="12" t="s">
        <v>182</v>
      </c>
    </row>
    <row r="38" spans="1:3" x14ac:dyDescent="0.25">
      <c r="C38" s="11" t="s">
        <v>183</v>
      </c>
    </row>
    <row r="39" spans="1:3" x14ac:dyDescent="0.25">
      <c r="C39" s="13" t="s">
        <v>184</v>
      </c>
    </row>
    <row r="40" spans="1:3" x14ac:dyDescent="0.25">
      <c r="C40" s="11" t="s">
        <v>164</v>
      </c>
    </row>
    <row r="41" spans="1:3" x14ac:dyDescent="0.25">
      <c r="C41" s="13" t="s">
        <v>185</v>
      </c>
    </row>
    <row r="42" spans="1:3" x14ac:dyDescent="0.25">
      <c r="C42" s="13" t="s">
        <v>186</v>
      </c>
    </row>
    <row r="44" spans="1:3" x14ac:dyDescent="0.25">
      <c r="A44" t="s">
        <v>187</v>
      </c>
    </row>
  </sheetData>
  <sheetProtection algorithmName="SHA-512" hashValue="zpowM42DWcXwZdhLh6vRZmpR3sNKwqg7H5bXyUCv2N3EvY6XVgMsCjdU1rklDpaIGueUdQFoeZ3rwmNeec+XRA==" saltValue="NlJgDbYU9xnF0jcPTmcvlw==" spinCount="100000" sheet="1" objects="1" scenarios="1"/>
  <pageMargins left="0.7" right="0.7" top="0.78740157499999996" bottom="0.78740157499999996" header="0.3" footer="0.3"/>
  <pageSetup paperSize="9" scale="67"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34F7BC474C4974BB2F3CA0841D57B09" ma:contentTypeVersion="6" ma:contentTypeDescription="Ein neues Dokument erstellen." ma:contentTypeScope="" ma:versionID="811f842bd64f51e4108ddf2e18fa972f">
  <xsd:schema xmlns:xsd="http://www.w3.org/2001/XMLSchema" xmlns:xs="http://www.w3.org/2001/XMLSchema" xmlns:p="http://schemas.microsoft.com/office/2006/metadata/properties" xmlns:ns2="6f30a4f4-c9fc-48eb-9ef7-09c13e199479" targetNamespace="http://schemas.microsoft.com/office/2006/metadata/properties" ma:root="true" ma:fieldsID="dc51697acffe0def2665a436772993bb" ns2:_="">
    <xsd:import namespace="6f30a4f4-c9fc-48eb-9ef7-09c13e19947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30a4f4-c9fc-48eb-9ef7-09c13e1994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N 0 E A A B Q S w M E F A A C A A g A W G 9 9 U 3 6 5 f R y l A A A A 9 Q A A A B I A H A B D b 2 5 m a W c v U G F j a 2 F n Z S 5 4 b W w g o h g A K K A U A A A A A A A A A A A A A A A A A A A A A A A A A A A A h Y + x D o I w G I R f h X S n L T U m S H 7 K o G 6 S m J g Y 1 6 Z U a I R i a L G 8 m 4 O P 5 C u I U d T N 8 b 6 7 S + 7 u 1 x t k Q 1 M H F 9 V Z 3 Z o U R Z i i Q B n Z F t q U K e r d M Y x R x m E r 5 E m U K h j D x i a D 1 S m q n D s n h H j v s Z / h t i s J o z Q i h 3 y z k 5 V q R K i N d c J I h T 6 t 4 n 8 L c d i / x n C G F x T P Y 4 Y p k I l B r s 3 X Z + P c p / s D Y d n X r u 8 U L 1 S 4 W g O Z J J D 3 B f 4 A U E s D B B Q A A g A I A F h v f 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Y b 3 1 T K h E f c t Y B A A D M B A A A E w A c A E Z v c m 1 1 b G F z L 1 N l Y 3 R p b 2 4 x L m 0 g o h g A K K A U A A A A A A A A A A A A A A A A A A A A A A A A A A A A h Z P R a t s w F I b v A 3 k H 4 d 6 k Y B s r X b y V 4 o u Q Z M 1 g H S 0 O I 1 D v Q r a P U 2 2 y F C Q 5 N J S + z Z 5 h L 9 A X 2 0 m 9 Y T p b z D e 2 v 1 / o n P / 8 k o H C c i V J 2 r 7 p 1 X g 0 H p k H p q E k Z 9 4 i / U q s I t v P 6 d Y j C R F g x y O C z 1 0 D Q g C S h T m E S 1 U 0 N U g 7 + c g F h A s l L f 6 Y i Z d l F Y K I h k w X o V A F E 9 l e q + 9 Y K E u v b w N 6 O Y v j z G o m T Q U 6 m 6 e f y A 3 o H z U T B v Q B y Z q L y l i W n 0 r J D B 7 3 S l s y j a Y 0 i O K A z r I l N w X f C y 4 h L M z B O / f v l y B 4 z S 3 o x P M 9 n y y U a G p p E n r h k 5 U s V M n l L o l n U U R 9 d K A s p P Y o I O k + Q 7 T z 7 d x v P Z 5 5 1 / D y U 5 a g c U O y O e 5 P E 9 i w H J d t X p t W u m 4 r o A Z m 0 s 7 E f 3 r y W k q x A 4 s K s f B o n 3 3 y l 0 8 d / M L B 3 z n 4 z M F j B 3 / v 4 B 8 c / N L B a e Q S X I 6 p y z J 9 6 / m 5 G / 3 6 5 d c D T n 0 H x j a V B b I G h k F 0 C d x q V W N q L T a T f l Y + u f + z Z i 5 E i m e P a Z N Y 3 Y A 7 X / q f g J 1 d n T K v N E D O 6 2 D X 8 L L n V v B c M 3 3 s c c l q I C C D 1 Z d h q Y R g v n F K y 9 W w x K s i 2 P Z P T Q m m 0 D z H e z 1 c s d O H y 7 7 R B 2 p 3 u q O B 3 J T l 8 H z w l l v o U b y w 8 M / 5 G I + 4 d K Z 3 9 R t Q S w E C L Q A U A A I A C A B Y b 3 1 T f r l 9 H K U A A A D 1 A A A A E g A A A A A A A A A A A A A A A A A A A A A A Q 2 9 u Z m l n L 1 B h Y 2 t h Z 2 U u e G 1 s U E s B A i 0 A F A A C A A g A W G 9 9 U w / K 6 a u k A A A A 6 Q A A A B M A A A A A A A A A A A A A A A A A 8 Q A A A F t D b 2 5 0 Z W 5 0 X 1 R 5 c G V z X S 5 4 b W x Q S w E C L Q A U A A I A C A B Y b 3 1 T K h E f c t Y B A A D M B A A A E w A A A A A A A A A A A A A A A A D i A Q A A R m 9 y b X V s Y X M v U 2 V j d G l v b j E u b V B L B Q Y A A A A A A w A D A M I A A A A F 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5 h E Q A A A A A A A D 8 R 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D U 1 Y l M j B 0 b y U y M F h M U 1 g 8 L 0 l 0 Z W 1 Q Y X R o P j w v S X R l b U x v Y 2 F 0 a W 9 u P j x T d G F i b G V F b n R y a W V z P j x F b n R y e S B U e X B l P S J J c 1 B y a X Z h d G U 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R m l s b E N v b H V t b k 5 h b W V z I i B W Y W x 1 Z T 0 i c 1 s m c X V v d D t m c m V l Y m l t L W d 1 a W Q m c X V v d D s s J n F 1 b 3 Q 7 b G l i c m F y e S Z x d W 9 0 O y w m c X V v d D t u Y W 1 l I G V u L U V O J n F 1 b 3 Q 7 L C Z x d W 9 0 O 2 5 h b W U g Z G U t Q V Q m c X V v d D s s J n F 1 b 3 Q 7 b m F t Z S B k Z S 1 E R S Z x d W 9 0 O y w m c X V v d D t u Y W 1 l I G l m Y y 1 Y N C Z x d W 9 0 O y w m c X V v d D t k Z X N j c m l i Z W Q g Z W 4 t R U 4 m c X V v d D s s J n F 1 b 3 Q 7 Z G V z Y 3 J p Y m V k I G R l L U F U J n F 1 b 3 Q 7 L C Z x d W 9 0 O 2 R l c 2 N y a W J l Z C B k Z S 1 E R S Z x d W 9 0 O y w m c X V v d D t k Z X N j c m l i Z W Q g a W Z j L V g 0 J n F 1 b 3 Q 7 L C Z x d W 9 0 O 2 J z Z G Q t Z 3 V p Z C Z x d W 9 0 O y w m c X V v d D t z d G F 0 Z S Z x d W 9 0 O y w m c X V v d D t j b 2 R l J n F 1 b 3 Q 7 X S I g L z 4 8 R W 5 0 c n k g V H l w Z T 0 i R m l s b E N v b H V t b l R 5 c G V z I i B W Y W x 1 Z T 0 i c 0 J n W U d C Z 1 l H Q m d Z R 0 J n W U d C Z z 0 9 I i A v P j x F b n R y e S B U e X B l P S J G a W x s T G F z d F V w Z G F 0 Z W Q i I F Z h b H V l P S J k M j A y M S 0 w N i 0 x N V Q w O D o 0 O T o 1 N i 4 5 M z A 3 N z k 4 W i I g L z 4 8 R W 5 0 c n k g V H l w Z T 0 i R m l s b E V y c m 9 y Q 2 9 1 b n Q i I F Z h b H V l P S J s M C I g L z 4 8 R W 5 0 c n k g V H l w Z T 0 i R m l s b E V y c m 9 y Q 2 9 k Z S I g V m F s d W U 9 I n N V b m t u b 3 d u I i A v P j x F b n R y e S B U e X B l P S J G a W x s Q 2 9 1 b n Q i I F Z h b H V l P S J s N D A i I C 8 + P E V u d H J 5 I F R 5 c G U 9 I k F k Z G V k V G 9 E Y X R h T W 9 k Z W w i I F Z h b H V l P S J s M C I g L z 4 8 R W 5 0 c n k g V H l w Z T 0 i R m l s b F N 0 Y X R 1 c y I g V m F s d W U 9 I n N D b 2 1 w b G V 0 Z S I g L z 4 8 R W 5 0 c n k g V H l w Z T 0 i U m V j b 3 Z l c n l U Y X J n Z X R T a G V l d C I g V m F s d W U 9 I n N U Y W J l b G x l M S I g L z 4 8 R W 5 0 c n k g V H l w Z T 0 i U m V j b 3 Z l c n l U Y X J n Z X R D b 2 x 1 b W 4 i I F Z h b H V l P S J s M S I g L z 4 8 R W 5 0 c n k g V H l w Z T 0 i U m V j b 3 Z l c n l U Y X J n Z X R S b 3 c i I F Z h b H V l P S J s M S I g L z 4 8 R W 5 0 c n k g V H l w Z T 0 i U m V s Y X R p b 2 5 z a G l w S W 5 m b 0 N v b n R h a W 5 l c i I g V m F s d W U 9 I n N 7 J n F 1 b 3 Q 7 Y 2 9 s d W 1 u Q 2 9 1 b n Q m c X V v d D s 6 M T M s J n F 1 b 3 Q 7 a 2 V 5 Q 2 9 s d W 1 u T m F t Z X M m c X V v d D s 6 W 1 0 s J n F 1 b 3 Q 7 c X V l c n l S Z W x h d G l v b n N o a X B z J n F 1 b 3 Q 7 O l t d L C Z x d W 9 0 O 2 N v b H V t b k l k Z W 5 0 a X R p Z X M m c X V v d D s 6 W y Z x d W 9 0 O 1 N l Y 3 R p b 2 4 x L 0 N T V i B 0 b y B Y T F N Y L 0 d l w 6 R u Z G V y d G V y I F R 5 c D E u e 2 Z y Z W V i a W 0 t Z 3 V p Z C w w f S Z x d W 9 0 O y w m c X V v d D t T Z W N 0 a W 9 u M S 9 D U 1 Y g d G 8 g W E x T W C 9 H Z c O k b m R l c n R l c i B U e X A x L n t s a W J y Y X J 5 L D F 9 J n F 1 b 3 Q 7 L C Z x d W 9 0 O 1 N l Y 3 R p b 2 4 x L 0 N T V i B 0 b y B Y T F N Y L 0 d l w 6 R u Z G V y d G V y I F R 5 c D E u e 2 5 h b W U g Z W 4 t R U 4 s M n 0 m c X V v d D s s J n F 1 b 3 Q 7 U 2 V j d G l v b j E v Q 1 N W I H R v I F h M U 1 g v R 2 X D p G 5 k Z X J 0 Z X I g V H l w M S 5 7 b m F t Z S B k Z S 1 B V C w z f S Z x d W 9 0 O y w m c X V v d D t T Z W N 0 a W 9 u M S 9 D U 1 Y g d G 8 g W E x T W C 9 H Z c O k b m R l c n R l c i B U e X A x L n t u Y W 1 l I G R l L U R F L D R 9 J n F 1 b 3 Q 7 L C Z x d W 9 0 O 1 N l Y 3 R p b 2 4 x L 0 N T V i B 0 b y B Y T F N Y L 0 d l w 6 R u Z G V y d G V y I F R 5 c D E u e 2 5 h b W U g a W Z j L V g 0 L D V 9 J n F 1 b 3 Q 7 L C Z x d W 9 0 O 1 N l Y 3 R p b 2 4 x L 0 N T V i B 0 b y B Y T F N Y L 0 d l w 6 R u Z G V y d G V y I F R 5 c D E u e 2 R l c 2 N y a W J l Z C B l b i 1 F T i w 2 f S Z x d W 9 0 O y w m c X V v d D t T Z W N 0 a W 9 u M S 9 D U 1 Y g d G 8 g W E x T W C 9 H Z c O k b m R l c n R l c i B U e X A x L n t k Z X N j c m l i Z W Q g Z G U t Q V Q s N 3 0 m c X V v d D s s J n F 1 b 3 Q 7 U 2 V j d G l v b j E v Q 1 N W I H R v I F h M U 1 g v R 2 X D p G 5 k Z X J 0 Z X I g V H l w M S 5 7 Z G V z Y 3 J p Y m V k I G R l L U R F L D h 9 J n F 1 b 3 Q 7 L C Z x d W 9 0 O 1 N l Y 3 R p b 2 4 x L 0 N T V i B 0 b y B Y T F N Y L 0 d l w 6 R u Z G V y d G V y I F R 5 c D E u e 2 R l c 2 N y a W J l Z C B p Z m M t W D Q s O X 0 m c X V v d D s s J n F 1 b 3 Q 7 U 2 V j d G l v b j E v Q 1 N W I H R v I F h M U 1 g v R 2 X D p G 5 k Z X J 0 Z X I g V H l w M S 5 7 Y n N k Z C 1 n d W l k L D E w f S Z x d W 9 0 O y w m c X V v d D t T Z W N 0 a W 9 u M S 9 D U 1 Y g d G 8 g W E x T W C 9 H Z c O k b m R l c n R l c i B U e X A x L n t z d G F 0 Z S w x M X 0 m c X V v d D s s J n F 1 b 3 Q 7 U 2 V j d G l v b j E v Q 1 N W I H R v I F h M U 1 g v R 2 X D p G 5 k Z X J 0 Z X I g V H l w M S 5 7 Y 2 9 k Z S w x M n 0 m c X V v d D t d L C Z x d W 9 0 O 0 N v b H V t b k N v d W 5 0 J n F 1 b 3 Q 7 O j E z L C Z x d W 9 0 O 0 t l e U N v b H V t b k 5 h b W V z J n F 1 b 3 Q 7 O l t d L C Z x d W 9 0 O 0 N v b H V t b k l k Z W 5 0 a X R p Z X M m c X V v d D s 6 W y Z x d W 9 0 O 1 N l Y 3 R p b 2 4 x L 0 N T V i B 0 b y B Y T F N Y L 0 d l w 6 R u Z G V y d G V y I F R 5 c D E u e 2 Z y Z W V i a W 0 t Z 3 V p Z C w w f S Z x d W 9 0 O y w m c X V v d D t T Z W N 0 a W 9 u M S 9 D U 1 Y g d G 8 g W E x T W C 9 H Z c O k b m R l c n R l c i B U e X A x L n t s a W J y Y X J 5 L D F 9 J n F 1 b 3 Q 7 L C Z x d W 9 0 O 1 N l Y 3 R p b 2 4 x L 0 N T V i B 0 b y B Y T F N Y L 0 d l w 6 R u Z G V y d G V y I F R 5 c D E u e 2 5 h b W U g Z W 4 t R U 4 s M n 0 m c X V v d D s s J n F 1 b 3 Q 7 U 2 V j d G l v b j E v Q 1 N W I H R v I F h M U 1 g v R 2 X D p G 5 k Z X J 0 Z X I g V H l w M S 5 7 b m F t Z S B k Z S 1 B V C w z f S Z x d W 9 0 O y w m c X V v d D t T Z W N 0 a W 9 u M S 9 D U 1 Y g d G 8 g W E x T W C 9 H Z c O k b m R l c n R l c i B U e X A x L n t u Y W 1 l I G R l L U R F L D R 9 J n F 1 b 3 Q 7 L C Z x d W 9 0 O 1 N l Y 3 R p b 2 4 x L 0 N T V i B 0 b y B Y T F N Y L 0 d l w 6 R u Z G V y d G V y I F R 5 c D E u e 2 5 h b W U g a W Z j L V g 0 L D V 9 J n F 1 b 3 Q 7 L C Z x d W 9 0 O 1 N l Y 3 R p b 2 4 x L 0 N T V i B 0 b y B Y T F N Y L 0 d l w 6 R u Z G V y d G V y I F R 5 c D E u e 2 R l c 2 N y a W J l Z C B l b i 1 F T i w 2 f S Z x d W 9 0 O y w m c X V v d D t T Z W N 0 a W 9 u M S 9 D U 1 Y g d G 8 g W E x T W C 9 H Z c O k b m R l c n R l c i B U e X A x L n t k Z X N j c m l i Z W Q g Z G U t Q V Q s N 3 0 m c X V v d D s s J n F 1 b 3 Q 7 U 2 V j d G l v b j E v Q 1 N W I H R v I F h M U 1 g v R 2 X D p G 5 k Z X J 0 Z X I g V H l w M S 5 7 Z G V z Y 3 J p Y m V k I G R l L U R F L D h 9 J n F 1 b 3 Q 7 L C Z x d W 9 0 O 1 N l Y 3 R p b 2 4 x L 0 N T V i B 0 b y B Y T F N Y L 0 d l w 6 R u Z G V y d G V y I F R 5 c D E u e 2 R l c 2 N y a W J l Z C B p Z m M t W D Q s O X 0 m c X V v d D s s J n F 1 b 3 Q 7 U 2 V j d G l v b j E v Q 1 N W I H R v I F h M U 1 g v R 2 X D p G 5 k Z X J 0 Z X I g V H l w M S 5 7 Y n N k Z C 1 n d W l k L D E w f S Z x d W 9 0 O y w m c X V v d D t T Z W N 0 a W 9 u M S 9 D U 1 Y g d G 8 g W E x T W C 9 H Z c O k b m R l c n R l c i B U e X A x L n t z d G F 0 Z S w x M X 0 m c X V v d D s s J n F 1 b 3 Q 7 U 2 V j d G l v b j E v Q 1 N W I H R v I F h M U 1 g v R 2 X D p G 5 k Z X J 0 Z X I g V H l w M S 5 7 Y 2 9 k Z S w x M n 0 m c X V v d D t d L C Z x d W 9 0 O 1 J l b G F 0 a W 9 u c 2 h p c E l u Z m 8 m c X V v d D s 6 W 1 1 9 I i A v P j w v U 3 R h Y m x l R W 5 0 c m l l c z 4 8 L 0 l 0 Z W 0 + P E l 0 Z W 0 + P E l 0 Z W 1 M b 2 N h d G l v b j 4 8 S X R l b V R 5 c G U + R m 9 y b X V s Y T w v S X R l b V R 5 c G U + P E l 0 Z W 1 Q Y X R o P l N l Y 3 R p b 2 4 x L 0 N T V i U y M H R v J T I w W E x T W C 9 R d W V s b G U 8 L 0 l 0 Z W 1 Q Y X R o P j w v S X R l b U x v Y 2 F 0 a W 9 u P j x T d G F i b G V F b n R y a W V z I C 8 + P C 9 J d G V t P j x J d G V t P j x J d G V t T G 9 j Y X R p b 2 4 + P E l 0 Z W 1 U e X B l P k Z v c m 1 1 b G E 8 L 0 l 0 Z W 1 U e X B l P j x J d G V t U G F 0 a D 5 T Z W N 0 a W 9 u M S 9 D U 1 Y l M j B 0 b y U y M F h M U 1 g v R 2 U l Q z M l Q T R u Z G V y d G V y J T I w V H l w P C 9 J d G V t U G F 0 a D 4 8 L 0 l 0 Z W 1 M b 2 N h d G l v b j 4 8 U 3 R h Y m x l R W 5 0 c m l l c y A v P j w v S X R l b T 4 8 S X R l b T 4 8 S X R l b U x v Y 2 F 0 a W 9 u P j x J d G V t V H l w Z T 5 G b 3 J t d W x h P C 9 J d G V t V H l w Z T 4 8 S X R l b V B h d G g + U 2 V j d G l v b j E v Q 1 N W J T I w d G 8 l M j B Y T F N Y L 0 g l Q z M l Q j Z o Z X I l M j B n Z X N 0 d W Z 0 Z S U y M E h l Y W R l c j w v S X R l b V B h d G g + P C 9 J d G V t T G 9 j Y X R p b 2 4 + P F N 0 Y W J s Z U V u d H J p Z X M g L z 4 8 L 0 l 0 Z W 0 + P E l 0 Z W 0 + P E l 0 Z W 1 M b 2 N h d G l v b j 4 8 S X R l b V R 5 c G U + R m 9 y b X V s Y T w v S X R l b V R 5 c G U + P E l 0 Z W 1 Q Y X R o P l N l Y 3 R p b 2 4 x L 0 N T V i U y M H R v J T I w W E x T W C 9 H Z S V D M y V B N G 5 k Z X J 0 Z X I l M j B U e X A x P C 9 J d G V t U G F 0 a D 4 8 L 0 l 0 Z W 1 M b 2 N h d G l v b j 4 8 U 3 R h Y m x l R W 5 0 c m l l c y A v P j w v S X R l b T 4 8 L 0 l 0 Z W 1 z P j w v T G 9 j Y W x Q Y W N r Y W d l T W V 0 Y W R h d G F G a W x l P h Y A A A B Q S w U G A A A A A A A A A A A A A A A A A A A A A A A A 2 g A A A A E A A A D Q j J 3 f A R X R E Y x 6 A M B P w p f r A Q A A A F M I V O T Y Q Y J E s j t L 6 Z w A 4 3 4 A A A A A A g A A A A A A A 2 Y A A M A A A A A Q A A A A c m a i W Z z a r f H Y X I Y w G 6 Y i W w A A A A A E g A A A o A A A A B A A A A C f i P e 3 b z 1 2 v 7 o a w R u V X P B 1 U A A A A L w q 0 / A m c M V I R T S j r E w M J B 4 3 7 2 b 8 P O T 3 3 p 8 d j Q g I Z 4 h w q 3 D b 0 W 3 X 8 J N i e E 7 h v Y J F b J F l H r O A H 2 D I x D + K F A x J q I K q c 5 Z s w p m g 2 o i G v 8 N M z 0 2 M F A A A A G N E 4 4 e G C N / 2 k A R t m w 4 c x k / x L D e w < / D a t a M a s h u p > 
</file>

<file path=customXml/itemProps1.xml><?xml version="1.0" encoding="utf-8"?>
<ds:datastoreItem xmlns:ds="http://schemas.openxmlformats.org/officeDocument/2006/customXml" ds:itemID="{75569594-60EF-4C20-A2BE-600560F1660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2694783-AEC8-4CCF-8C36-3FDFC9C0C5F1}">
  <ds:schemaRefs>
    <ds:schemaRef ds:uri="http://schemas.microsoft.com/sharepoint/v3/contenttype/forms"/>
  </ds:schemaRefs>
</ds:datastoreItem>
</file>

<file path=customXml/itemProps3.xml><?xml version="1.0" encoding="utf-8"?>
<ds:datastoreItem xmlns:ds="http://schemas.openxmlformats.org/officeDocument/2006/customXml" ds:itemID="{31E52A58-8D97-475D-8C7C-09AD8063F3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30a4f4-c9fc-48eb-9ef7-09c13e1994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ED066C6-B1C7-448B-8EC6-35ED897EA21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Übersicht Entities</vt:lpstr>
      <vt:lpstr>Enumerations</vt:lpstr>
      <vt:lpstr>BIM2Kalk Phase und Autor</vt:lpstr>
      <vt:lpstr>Disziplin</vt:lpstr>
      <vt:lpstr>'Übersicht Entities'!Druckbereich</vt:lpstr>
      <vt:lpstr>Projektphase</vt:lpstr>
      <vt:lpstr>Übersetzung_DE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Zucker Gerhard</dc:creator>
  <cp:keywords/>
  <dc:description/>
  <cp:lastModifiedBy>ZAB</cp:lastModifiedBy>
  <cp:revision/>
  <cp:lastPrinted>2022-12-14T10:43:34Z</cp:lastPrinted>
  <dcterms:created xsi:type="dcterms:W3CDTF">2015-06-05T18:19:34Z</dcterms:created>
  <dcterms:modified xsi:type="dcterms:W3CDTF">2022-12-14T10:44:12Z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0x010100734F7BC474C4974BB2F3CA0841D57B09</vt:lpwstr>
  </property>
</Properties>
</file>